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knimchuk\Desktop\2022 Templates\"/>
    </mc:Choice>
  </mc:AlternateContent>
  <xr:revisionPtr revIDLastSave="0" documentId="13_ncr:1_{7DC515C6-5A3C-48F0-AA2F-16A670282E13}" xr6:coauthVersionLast="36" xr6:coauthVersionMax="36" xr10:uidLastSave="{00000000-0000-0000-0000-000000000000}"/>
  <bookViews>
    <workbookView xWindow="0" yWindow="0" windowWidth="28800" windowHeight="12435" tabRatio="778" firstSheet="1" activeTab="1" xr2:uid="{00000000-000D-0000-FFFF-FFFF00000000}"/>
  </bookViews>
  <sheets>
    <sheet name="Sheet1" sheetId="15" r:id="rId1"/>
    <sheet name="D Account" sheetId="10" r:id="rId2"/>
    <sheet name="C Account" sheetId="11" r:id="rId3"/>
    <sheet name="B Account" sheetId="12" r:id="rId4"/>
    <sheet name="A Account" sheetId="13" r:id="rId5"/>
    <sheet name="DISCOUNT LEVELS" sheetId="4" r:id="rId6"/>
    <sheet name="Discount Level Logic" sheetId="14" r:id="rId7"/>
    <sheet name="LTL Discounts" sheetId="1" r:id="rId8"/>
    <sheet name="Parcel Discounts" sheetId="3" r:id="rId9"/>
    <sheet name="Route and Zones" sheetId="16" r:id="rId10"/>
  </sheets>
  <definedNames>
    <definedName name="_xlnm._FilterDatabase" localSheetId="6" hidden="1">'Discount Level Logic'!$A$1:$E$466</definedName>
    <definedName name="_xlnm._FilterDatabase" localSheetId="9" hidden="1">'Route and Zones'!$A$1:$B$113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5" i="3" l="1"/>
  <c r="AJ115" i="3"/>
  <c r="AI116" i="3"/>
  <c r="AJ116" i="3"/>
  <c r="AI117" i="3"/>
  <c r="AJ117" i="3"/>
  <c r="AI118" i="3"/>
  <c r="AJ118" i="3"/>
  <c r="AI119" i="3"/>
  <c r="AJ119" i="3"/>
  <c r="AI120" i="3"/>
  <c r="AJ120" i="3"/>
  <c r="AI121" i="3"/>
  <c r="AJ121" i="3"/>
  <c r="AI122" i="3"/>
  <c r="AJ122" i="3"/>
  <c r="AI123" i="3"/>
  <c r="AJ123" i="3"/>
  <c r="AI124" i="3"/>
  <c r="AJ124" i="3"/>
  <c r="AI125" i="3"/>
  <c r="AJ125" i="3"/>
  <c r="AI126" i="3"/>
  <c r="AJ126" i="3"/>
  <c r="AI127" i="3"/>
  <c r="AJ127" i="3"/>
  <c r="AI128" i="3"/>
  <c r="AJ128" i="3"/>
  <c r="AI129" i="3"/>
  <c r="AJ129" i="3"/>
  <c r="AI130" i="3"/>
  <c r="AJ130" i="3"/>
  <c r="AI131" i="3"/>
  <c r="AJ131" i="3"/>
  <c r="AI132" i="3"/>
  <c r="AJ132" i="3"/>
  <c r="AI133" i="3"/>
  <c r="AJ133" i="3"/>
  <c r="AI134" i="3"/>
  <c r="AJ134" i="3"/>
  <c r="AI135" i="3"/>
  <c r="AJ135" i="3"/>
  <c r="AI136" i="3"/>
  <c r="AJ136" i="3"/>
  <c r="AI137" i="3"/>
  <c r="AJ137" i="3"/>
  <c r="AI138" i="3"/>
  <c r="AJ138" i="3"/>
  <c r="AI139" i="3"/>
  <c r="AJ139" i="3"/>
  <c r="AI140" i="3"/>
  <c r="AJ140" i="3"/>
  <c r="AI141" i="3"/>
  <c r="AJ141" i="3"/>
  <c r="AI142" i="3"/>
  <c r="AJ142" i="3"/>
  <c r="AI143" i="3"/>
  <c r="AJ143" i="3"/>
  <c r="AI144" i="3"/>
  <c r="AJ144" i="3"/>
  <c r="AI145" i="3"/>
  <c r="AJ145" i="3"/>
  <c r="AI146" i="3"/>
  <c r="AJ146" i="3"/>
  <c r="AI147" i="3"/>
  <c r="AJ147" i="3"/>
  <c r="AJ114" i="3"/>
  <c r="AI114" i="3"/>
  <c r="AI78" i="3"/>
  <c r="AJ78" i="3"/>
  <c r="AI79" i="3"/>
  <c r="AJ79" i="3"/>
  <c r="AI80" i="3"/>
  <c r="AJ80" i="3"/>
  <c r="AI81" i="3"/>
  <c r="AJ81" i="3"/>
  <c r="AI82" i="3"/>
  <c r="AJ82" i="3"/>
  <c r="AI83" i="3"/>
  <c r="AJ83" i="3"/>
  <c r="AI84" i="3"/>
  <c r="AJ84" i="3"/>
  <c r="AI85" i="3"/>
  <c r="AJ85" i="3"/>
  <c r="AI86" i="3"/>
  <c r="AJ86" i="3"/>
  <c r="AI87" i="3"/>
  <c r="AJ87" i="3"/>
  <c r="AI88" i="3"/>
  <c r="AJ88" i="3"/>
  <c r="AI89" i="3"/>
  <c r="AJ89" i="3"/>
  <c r="AI90" i="3"/>
  <c r="AJ90" i="3"/>
  <c r="AI91" i="3"/>
  <c r="AJ91" i="3"/>
  <c r="AI92" i="3"/>
  <c r="AJ92" i="3"/>
  <c r="AI93" i="3"/>
  <c r="AJ93" i="3"/>
  <c r="AI94" i="3"/>
  <c r="AJ94" i="3"/>
  <c r="AI95" i="3"/>
  <c r="AJ95" i="3"/>
  <c r="AI96" i="3"/>
  <c r="AJ96" i="3"/>
  <c r="AI97" i="3"/>
  <c r="AJ97" i="3"/>
  <c r="AI98" i="3"/>
  <c r="AJ98" i="3"/>
  <c r="AI99" i="3"/>
  <c r="AJ99" i="3"/>
  <c r="AI100" i="3"/>
  <c r="AJ100" i="3"/>
  <c r="AI101" i="3"/>
  <c r="AJ101" i="3"/>
  <c r="AI102" i="3"/>
  <c r="AJ102" i="3"/>
  <c r="AI103" i="3"/>
  <c r="AJ103" i="3"/>
  <c r="AI104" i="3"/>
  <c r="AJ104" i="3"/>
  <c r="AI105" i="3"/>
  <c r="AJ105" i="3"/>
  <c r="AI106" i="3"/>
  <c r="AJ106" i="3"/>
  <c r="AI107" i="3"/>
  <c r="AJ107" i="3"/>
  <c r="AI108" i="3"/>
  <c r="AJ108" i="3"/>
  <c r="AI109" i="3"/>
  <c r="AJ109" i="3"/>
  <c r="AI110" i="3"/>
  <c r="AJ110" i="3"/>
  <c r="AJ77" i="3"/>
  <c r="AI77" i="3"/>
  <c r="AI41" i="3"/>
  <c r="AJ41" i="3"/>
  <c r="AI42" i="3"/>
  <c r="AJ42" i="3"/>
  <c r="AI43" i="3"/>
  <c r="AJ43" i="3"/>
  <c r="AI44" i="3"/>
  <c r="AJ44" i="3"/>
  <c r="AI45" i="3"/>
  <c r="AJ45" i="3"/>
  <c r="AI46" i="3"/>
  <c r="AJ46" i="3"/>
  <c r="AI47" i="3"/>
  <c r="AJ47" i="3"/>
  <c r="AI48" i="3"/>
  <c r="AJ48" i="3"/>
  <c r="AI49" i="3"/>
  <c r="AJ49" i="3"/>
  <c r="AI50" i="3"/>
  <c r="AJ50" i="3"/>
  <c r="AI51" i="3"/>
  <c r="AJ51" i="3"/>
  <c r="AI52" i="3"/>
  <c r="AJ52" i="3"/>
  <c r="AI53" i="3"/>
  <c r="AJ53" i="3"/>
  <c r="AI54" i="3"/>
  <c r="AJ54" i="3"/>
  <c r="AI55" i="3"/>
  <c r="AJ55" i="3"/>
  <c r="AI56" i="3"/>
  <c r="AJ56" i="3"/>
  <c r="AI57" i="3"/>
  <c r="AJ57" i="3"/>
  <c r="AI58" i="3"/>
  <c r="AJ58" i="3"/>
  <c r="AI59" i="3"/>
  <c r="AJ59" i="3"/>
  <c r="AI60" i="3"/>
  <c r="AJ60" i="3"/>
  <c r="AI61" i="3"/>
  <c r="AJ61" i="3"/>
  <c r="AI62" i="3"/>
  <c r="AJ62" i="3"/>
  <c r="AI63" i="3"/>
  <c r="AJ63" i="3"/>
  <c r="AI64" i="3"/>
  <c r="AJ64" i="3"/>
  <c r="AI65" i="3"/>
  <c r="AJ65" i="3"/>
  <c r="AI66" i="3"/>
  <c r="AJ66" i="3"/>
  <c r="AI67" i="3"/>
  <c r="AJ67" i="3"/>
  <c r="AI68" i="3"/>
  <c r="AJ68" i="3"/>
  <c r="AI69" i="3"/>
  <c r="AJ69" i="3"/>
  <c r="AI70" i="3"/>
  <c r="AJ70" i="3"/>
  <c r="AI71" i="3"/>
  <c r="AJ71" i="3"/>
  <c r="AI72" i="3"/>
  <c r="AJ72" i="3"/>
  <c r="AI73" i="3"/>
  <c r="AJ73" i="3"/>
  <c r="AJ40" i="3"/>
  <c r="AI40" i="3"/>
  <c r="AI4" i="3"/>
  <c r="AJ4" i="3"/>
  <c r="AI5" i="3"/>
  <c r="AJ5" i="3"/>
  <c r="AI6" i="3"/>
  <c r="AJ6" i="3"/>
  <c r="AI7" i="3"/>
  <c r="AJ7" i="3"/>
  <c r="AI8" i="3"/>
  <c r="AJ8" i="3"/>
  <c r="AI9" i="3"/>
  <c r="AJ9" i="3"/>
  <c r="AI10" i="3"/>
  <c r="AJ10" i="3"/>
  <c r="AI11" i="3"/>
  <c r="AJ11" i="3"/>
  <c r="AI12" i="3"/>
  <c r="AJ12" i="3"/>
  <c r="AI13" i="3"/>
  <c r="AJ13" i="3"/>
  <c r="AI14" i="3"/>
  <c r="AJ14" i="3"/>
  <c r="AI15" i="3"/>
  <c r="AJ15" i="3"/>
  <c r="AI16" i="3"/>
  <c r="AJ16" i="3"/>
  <c r="AI17" i="3"/>
  <c r="AJ17" i="3"/>
  <c r="AI18" i="3"/>
  <c r="AJ18" i="3"/>
  <c r="AI19" i="3"/>
  <c r="AJ19" i="3"/>
  <c r="AI20" i="3"/>
  <c r="AJ20" i="3"/>
  <c r="AI21" i="3"/>
  <c r="AJ21" i="3"/>
  <c r="AI22" i="3"/>
  <c r="AJ22" i="3"/>
  <c r="AI23" i="3"/>
  <c r="AJ23" i="3"/>
  <c r="AI24" i="3"/>
  <c r="AJ24" i="3"/>
  <c r="AI25" i="3"/>
  <c r="AJ25" i="3"/>
  <c r="AI26" i="3"/>
  <c r="AJ26" i="3"/>
  <c r="AI27" i="3"/>
  <c r="AJ27" i="3"/>
  <c r="AI28" i="3"/>
  <c r="AJ28" i="3"/>
  <c r="AI29" i="3"/>
  <c r="AJ29" i="3"/>
  <c r="AI30" i="3"/>
  <c r="AJ30" i="3"/>
  <c r="AI31" i="3"/>
  <c r="AJ31" i="3"/>
  <c r="AI32" i="3"/>
  <c r="AJ32" i="3"/>
  <c r="AI33" i="3"/>
  <c r="AJ33" i="3"/>
  <c r="AI34" i="3"/>
  <c r="AJ34" i="3"/>
  <c r="AI35" i="3"/>
  <c r="AJ35" i="3"/>
  <c r="AI36" i="3"/>
  <c r="AJ36" i="3"/>
  <c r="AJ3" i="3"/>
  <c r="AI3" i="3"/>
  <c r="BW115" i="1"/>
  <c r="BX115" i="1"/>
  <c r="BY115" i="1"/>
  <c r="BZ115" i="1"/>
  <c r="CA115" i="1"/>
  <c r="CB115" i="1"/>
  <c r="CC115" i="1"/>
  <c r="BW116" i="1"/>
  <c r="BX116" i="1"/>
  <c r="BY116" i="1"/>
  <c r="BZ116" i="1"/>
  <c r="CA116" i="1"/>
  <c r="CB116" i="1"/>
  <c r="CC116" i="1"/>
  <c r="BW117" i="1"/>
  <c r="BX117" i="1"/>
  <c r="BY117" i="1"/>
  <c r="BZ117" i="1"/>
  <c r="CA117" i="1"/>
  <c r="CB117" i="1"/>
  <c r="CC117" i="1"/>
  <c r="BW118" i="1"/>
  <c r="BX118" i="1"/>
  <c r="BY118" i="1"/>
  <c r="BZ118" i="1"/>
  <c r="CA118" i="1"/>
  <c r="CB118" i="1"/>
  <c r="CC118" i="1"/>
  <c r="BW119" i="1"/>
  <c r="BX119" i="1"/>
  <c r="BY119" i="1"/>
  <c r="BZ119" i="1"/>
  <c r="CA119" i="1"/>
  <c r="CB119" i="1"/>
  <c r="CC119" i="1"/>
  <c r="BW120" i="1"/>
  <c r="BX120" i="1"/>
  <c r="BY120" i="1"/>
  <c r="BZ120" i="1"/>
  <c r="CA120" i="1"/>
  <c r="CB120" i="1"/>
  <c r="CC120" i="1"/>
  <c r="BW121" i="1"/>
  <c r="BX121" i="1"/>
  <c r="BY121" i="1"/>
  <c r="BZ121" i="1"/>
  <c r="CA121" i="1"/>
  <c r="CB121" i="1"/>
  <c r="CC121" i="1"/>
  <c r="BW122" i="1"/>
  <c r="BX122" i="1"/>
  <c r="BY122" i="1"/>
  <c r="BZ122" i="1"/>
  <c r="CA122" i="1"/>
  <c r="CB122" i="1"/>
  <c r="CC122" i="1"/>
  <c r="BW123" i="1"/>
  <c r="BX123" i="1"/>
  <c r="BY123" i="1"/>
  <c r="BZ123" i="1"/>
  <c r="CA123" i="1"/>
  <c r="CB123" i="1"/>
  <c r="CC123" i="1"/>
  <c r="BW124" i="1"/>
  <c r="BX124" i="1"/>
  <c r="BY124" i="1"/>
  <c r="BZ124" i="1"/>
  <c r="CA124" i="1"/>
  <c r="CB124" i="1"/>
  <c r="CC124" i="1"/>
  <c r="BW125" i="1"/>
  <c r="BX125" i="1"/>
  <c r="BY125" i="1"/>
  <c r="BZ125" i="1"/>
  <c r="CA125" i="1"/>
  <c r="CB125" i="1"/>
  <c r="CC125" i="1"/>
  <c r="BW126" i="1"/>
  <c r="BX126" i="1"/>
  <c r="BY126" i="1"/>
  <c r="BZ126" i="1"/>
  <c r="CA126" i="1"/>
  <c r="CB126" i="1"/>
  <c r="CC126" i="1"/>
  <c r="BW127" i="1"/>
  <c r="BX127" i="1"/>
  <c r="BY127" i="1"/>
  <c r="BZ127" i="1"/>
  <c r="CA127" i="1"/>
  <c r="CB127" i="1"/>
  <c r="CC127" i="1"/>
  <c r="BW128" i="1"/>
  <c r="BX128" i="1"/>
  <c r="BY128" i="1"/>
  <c r="BZ128" i="1"/>
  <c r="CA128" i="1"/>
  <c r="CB128" i="1"/>
  <c r="CC128" i="1"/>
  <c r="BW129" i="1"/>
  <c r="BX129" i="1"/>
  <c r="BY129" i="1"/>
  <c r="BZ129" i="1"/>
  <c r="CA129" i="1"/>
  <c r="CB129" i="1"/>
  <c r="CC129" i="1"/>
  <c r="BW130" i="1"/>
  <c r="BX130" i="1"/>
  <c r="BY130" i="1"/>
  <c r="BZ130" i="1"/>
  <c r="CA130" i="1"/>
  <c r="CB130" i="1"/>
  <c r="CC130" i="1"/>
  <c r="BW131" i="1"/>
  <c r="BX131" i="1"/>
  <c r="BY131" i="1"/>
  <c r="BZ131" i="1"/>
  <c r="CA131" i="1"/>
  <c r="CB131" i="1"/>
  <c r="CC131" i="1"/>
  <c r="BW132" i="1"/>
  <c r="BX132" i="1"/>
  <c r="BY132" i="1"/>
  <c r="BZ132" i="1"/>
  <c r="CA132" i="1"/>
  <c r="CB132" i="1"/>
  <c r="CC132" i="1"/>
  <c r="BW133" i="1"/>
  <c r="BX133" i="1"/>
  <c r="BY133" i="1"/>
  <c r="BZ133" i="1"/>
  <c r="CA133" i="1"/>
  <c r="CB133" i="1"/>
  <c r="CC133" i="1"/>
  <c r="BW134" i="1"/>
  <c r="BX134" i="1"/>
  <c r="BY134" i="1"/>
  <c r="BZ134" i="1"/>
  <c r="CA134" i="1"/>
  <c r="CB134" i="1"/>
  <c r="CC134" i="1"/>
  <c r="BW135" i="1"/>
  <c r="BX135" i="1"/>
  <c r="BY135" i="1"/>
  <c r="BZ135" i="1"/>
  <c r="CA135" i="1"/>
  <c r="CB135" i="1"/>
  <c r="CC135" i="1"/>
  <c r="BW136" i="1"/>
  <c r="BX136" i="1"/>
  <c r="BY136" i="1"/>
  <c r="BZ136" i="1"/>
  <c r="CA136" i="1"/>
  <c r="CB136" i="1"/>
  <c r="CC136" i="1"/>
  <c r="BW137" i="1"/>
  <c r="BX137" i="1"/>
  <c r="BY137" i="1"/>
  <c r="BZ137" i="1"/>
  <c r="CA137" i="1"/>
  <c r="CB137" i="1"/>
  <c r="CC137" i="1"/>
  <c r="BW138" i="1"/>
  <c r="BX138" i="1"/>
  <c r="BY138" i="1"/>
  <c r="BZ138" i="1"/>
  <c r="CA138" i="1"/>
  <c r="CB138" i="1"/>
  <c r="CC138" i="1"/>
  <c r="BW139" i="1"/>
  <c r="BX139" i="1"/>
  <c r="BY139" i="1"/>
  <c r="BZ139" i="1"/>
  <c r="CA139" i="1"/>
  <c r="CB139" i="1"/>
  <c r="CC139" i="1"/>
  <c r="BW140" i="1"/>
  <c r="BX140" i="1"/>
  <c r="BY140" i="1"/>
  <c r="BZ140" i="1"/>
  <c r="CA140" i="1"/>
  <c r="CB140" i="1"/>
  <c r="CC140" i="1"/>
  <c r="BW141" i="1"/>
  <c r="BX141" i="1"/>
  <c r="BY141" i="1"/>
  <c r="BZ141" i="1"/>
  <c r="CA141" i="1"/>
  <c r="CB141" i="1"/>
  <c r="CC141" i="1"/>
  <c r="BW142" i="1"/>
  <c r="BX142" i="1"/>
  <c r="BY142" i="1"/>
  <c r="BZ142" i="1"/>
  <c r="CA142" i="1"/>
  <c r="CB142" i="1"/>
  <c r="CC142" i="1"/>
  <c r="BW143" i="1"/>
  <c r="BX143" i="1"/>
  <c r="BY143" i="1"/>
  <c r="BZ143" i="1"/>
  <c r="CA143" i="1"/>
  <c r="CB143" i="1"/>
  <c r="CC143" i="1"/>
  <c r="BW144" i="1"/>
  <c r="BX144" i="1"/>
  <c r="BY144" i="1"/>
  <c r="BZ144" i="1"/>
  <c r="CA144" i="1"/>
  <c r="CB144" i="1"/>
  <c r="CC144" i="1"/>
  <c r="BW145" i="1"/>
  <c r="BX145" i="1"/>
  <c r="BY145" i="1"/>
  <c r="BZ145" i="1"/>
  <c r="CA145" i="1"/>
  <c r="CB145" i="1"/>
  <c r="CC145" i="1"/>
  <c r="BW146" i="1"/>
  <c r="BX146" i="1"/>
  <c r="BY146" i="1"/>
  <c r="BZ146" i="1"/>
  <c r="CA146" i="1"/>
  <c r="CB146" i="1"/>
  <c r="CC146" i="1"/>
  <c r="BW147" i="1"/>
  <c r="BX147" i="1"/>
  <c r="BY147" i="1"/>
  <c r="BZ147" i="1"/>
  <c r="CA147" i="1"/>
  <c r="CB147" i="1"/>
  <c r="CC147" i="1"/>
  <c r="BX114" i="1"/>
  <c r="BY114" i="1"/>
  <c r="BZ114" i="1"/>
  <c r="CA114" i="1"/>
  <c r="CB114" i="1"/>
  <c r="CC114" i="1"/>
  <c r="BW114" i="1"/>
  <c r="BW78" i="1"/>
  <c r="BX78" i="1"/>
  <c r="BY78" i="1"/>
  <c r="BZ78" i="1"/>
  <c r="CA78" i="1"/>
  <c r="CB78" i="1"/>
  <c r="CC78" i="1"/>
  <c r="BW79" i="1"/>
  <c r="BX79" i="1"/>
  <c r="BY79" i="1"/>
  <c r="BZ79" i="1"/>
  <c r="CA79" i="1"/>
  <c r="CB79" i="1"/>
  <c r="CC79" i="1"/>
  <c r="BW80" i="1"/>
  <c r="BX80" i="1"/>
  <c r="BY80" i="1"/>
  <c r="BZ80" i="1"/>
  <c r="CA80" i="1"/>
  <c r="CB80" i="1"/>
  <c r="CC80" i="1"/>
  <c r="BW81" i="1"/>
  <c r="BX81" i="1"/>
  <c r="BY81" i="1"/>
  <c r="BZ81" i="1"/>
  <c r="CA81" i="1"/>
  <c r="CB81" i="1"/>
  <c r="CC81" i="1"/>
  <c r="BW82" i="1"/>
  <c r="BX82" i="1"/>
  <c r="BY82" i="1"/>
  <c r="BZ82" i="1"/>
  <c r="CA82" i="1"/>
  <c r="CB82" i="1"/>
  <c r="CC82" i="1"/>
  <c r="BW83" i="1"/>
  <c r="BX83" i="1"/>
  <c r="BY83" i="1"/>
  <c r="BZ83" i="1"/>
  <c r="CA83" i="1"/>
  <c r="CB83" i="1"/>
  <c r="CC83" i="1"/>
  <c r="BW84" i="1"/>
  <c r="BX84" i="1"/>
  <c r="BY84" i="1"/>
  <c r="BZ84" i="1"/>
  <c r="CA84" i="1"/>
  <c r="CB84" i="1"/>
  <c r="CC84" i="1"/>
  <c r="BW85" i="1"/>
  <c r="BX85" i="1"/>
  <c r="BY85" i="1"/>
  <c r="BZ85" i="1"/>
  <c r="CA85" i="1"/>
  <c r="CB85" i="1"/>
  <c r="CC85" i="1"/>
  <c r="BW86" i="1"/>
  <c r="BX86" i="1"/>
  <c r="BY86" i="1"/>
  <c r="BZ86" i="1"/>
  <c r="CA86" i="1"/>
  <c r="CB86" i="1"/>
  <c r="CC86" i="1"/>
  <c r="BW87" i="1"/>
  <c r="BX87" i="1"/>
  <c r="BY87" i="1"/>
  <c r="BZ87" i="1"/>
  <c r="CA87" i="1"/>
  <c r="CB87" i="1"/>
  <c r="CC87" i="1"/>
  <c r="BW88" i="1"/>
  <c r="BX88" i="1"/>
  <c r="BY88" i="1"/>
  <c r="BZ88" i="1"/>
  <c r="CA88" i="1"/>
  <c r="CB88" i="1"/>
  <c r="CC88" i="1"/>
  <c r="BW89" i="1"/>
  <c r="BX89" i="1"/>
  <c r="BY89" i="1"/>
  <c r="BZ89" i="1"/>
  <c r="CA89" i="1"/>
  <c r="CB89" i="1"/>
  <c r="CC89" i="1"/>
  <c r="BW90" i="1"/>
  <c r="BX90" i="1"/>
  <c r="BY90" i="1"/>
  <c r="BZ90" i="1"/>
  <c r="CA90" i="1"/>
  <c r="CB90" i="1"/>
  <c r="CC90" i="1"/>
  <c r="BW91" i="1"/>
  <c r="BX91" i="1"/>
  <c r="BY91" i="1"/>
  <c r="BZ91" i="1"/>
  <c r="CA91" i="1"/>
  <c r="CB91" i="1"/>
  <c r="CC91" i="1"/>
  <c r="BW92" i="1"/>
  <c r="BX92" i="1"/>
  <c r="BY92" i="1"/>
  <c r="BZ92" i="1"/>
  <c r="CA92" i="1"/>
  <c r="CB92" i="1"/>
  <c r="CC92" i="1"/>
  <c r="BW93" i="1"/>
  <c r="BX93" i="1"/>
  <c r="BY93" i="1"/>
  <c r="BZ93" i="1"/>
  <c r="CA93" i="1"/>
  <c r="CB93" i="1"/>
  <c r="CC93" i="1"/>
  <c r="BW94" i="1"/>
  <c r="BX94" i="1"/>
  <c r="BY94" i="1"/>
  <c r="BZ94" i="1"/>
  <c r="CA94" i="1"/>
  <c r="CB94" i="1"/>
  <c r="CC94" i="1"/>
  <c r="BW95" i="1"/>
  <c r="BX95" i="1"/>
  <c r="BY95" i="1"/>
  <c r="BZ95" i="1"/>
  <c r="CA95" i="1"/>
  <c r="CB95" i="1"/>
  <c r="CC95" i="1"/>
  <c r="BW96" i="1"/>
  <c r="BX96" i="1"/>
  <c r="BY96" i="1"/>
  <c r="BZ96" i="1"/>
  <c r="CA96" i="1"/>
  <c r="CB96" i="1"/>
  <c r="CC96" i="1"/>
  <c r="BW97" i="1"/>
  <c r="BX97" i="1"/>
  <c r="BY97" i="1"/>
  <c r="BZ97" i="1"/>
  <c r="CA97" i="1"/>
  <c r="CB97" i="1"/>
  <c r="CC97" i="1"/>
  <c r="BW98" i="1"/>
  <c r="BX98" i="1"/>
  <c r="BY98" i="1"/>
  <c r="BZ98" i="1"/>
  <c r="CA98" i="1"/>
  <c r="CB98" i="1"/>
  <c r="CC98" i="1"/>
  <c r="BW99" i="1"/>
  <c r="BX99" i="1"/>
  <c r="BY99" i="1"/>
  <c r="BZ99" i="1"/>
  <c r="CA99" i="1"/>
  <c r="CB99" i="1"/>
  <c r="CC99" i="1"/>
  <c r="BW100" i="1"/>
  <c r="BX100" i="1"/>
  <c r="BY100" i="1"/>
  <c r="BZ100" i="1"/>
  <c r="CA100" i="1"/>
  <c r="CB100" i="1"/>
  <c r="CC100" i="1"/>
  <c r="BW101" i="1"/>
  <c r="BX101" i="1"/>
  <c r="BY101" i="1"/>
  <c r="BZ101" i="1"/>
  <c r="CA101" i="1"/>
  <c r="CB101" i="1"/>
  <c r="CC101" i="1"/>
  <c r="BW102" i="1"/>
  <c r="BX102" i="1"/>
  <c r="BY102" i="1"/>
  <c r="BZ102" i="1"/>
  <c r="CA102" i="1"/>
  <c r="CB102" i="1"/>
  <c r="CC102" i="1"/>
  <c r="BW103" i="1"/>
  <c r="BX103" i="1"/>
  <c r="BY103" i="1"/>
  <c r="BZ103" i="1"/>
  <c r="CA103" i="1"/>
  <c r="CB103" i="1"/>
  <c r="CC103" i="1"/>
  <c r="BW104" i="1"/>
  <c r="BX104" i="1"/>
  <c r="BY104" i="1"/>
  <c r="BZ104" i="1"/>
  <c r="CA104" i="1"/>
  <c r="CB104" i="1"/>
  <c r="CC104" i="1"/>
  <c r="BW105" i="1"/>
  <c r="BX105" i="1"/>
  <c r="BY105" i="1"/>
  <c r="BZ105" i="1"/>
  <c r="CA105" i="1"/>
  <c r="CB105" i="1"/>
  <c r="CC105" i="1"/>
  <c r="BW106" i="1"/>
  <c r="BX106" i="1"/>
  <c r="BY106" i="1"/>
  <c r="BZ106" i="1"/>
  <c r="CA106" i="1"/>
  <c r="CB106" i="1"/>
  <c r="CC106" i="1"/>
  <c r="BW107" i="1"/>
  <c r="BX107" i="1"/>
  <c r="BY107" i="1"/>
  <c r="BZ107" i="1"/>
  <c r="CA107" i="1"/>
  <c r="CB107" i="1"/>
  <c r="CC107" i="1"/>
  <c r="BW108" i="1"/>
  <c r="BX108" i="1"/>
  <c r="BY108" i="1"/>
  <c r="BZ108" i="1"/>
  <c r="CA108" i="1"/>
  <c r="CB108" i="1"/>
  <c r="CC108" i="1"/>
  <c r="BW109" i="1"/>
  <c r="BX109" i="1"/>
  <c r="BY109" i="1"/>
  <c r="BZ109" i="1"/>
  <c r="CA109" i="1"/>
  <c r="CB109" i="1"/>
  <c r="CC109" i="1"/>
  <c r="BW110" i="1"/>
  <c r="BX110" i="1"/>
  <c r="BY110" i="1"/>
  <c r="BZ110" i="1"/>
  <c r="CA110" i="1"/>
  <c r="CB110" i="1"/>
  <c r="CC110" i="1"/>
  <c r="BX77" i="1"/>
  <c r="BY77" i="1"/>
  <c r="BZ77" i="1"/>
  <c r="CA77" i="1"/>
  <c r="CB77" i="1"/>
  <c r="CC77" i="1"/>
  <c r="BW77" i="1"/>
  <c r="BW41" i="1"/>
  <c r="BX41" i="1"/>
  <c r="BY41" i="1"/>
  <c r="BZ41" i="1"/>
  <c r="CA41" i="1"/>
  <c r="CB41" i="1"/>
  <c r="CC41" i="1"/>
  <c r="BW42" i="1"/>
  <c r="BX42" i="1"/>
  <c r="BY42" i="1"/>
  <c r="BZ42" i="1"/>
  <c r="CA42" i="1"/>
  <c r="CB42" i="1"/>
  <c r="CC42" i="1"/>
  <c r="BW43" i="1"/>
  <c r="BX43" i="1"/>
  <c r="BY43" i="1"/>
  <c r="BZ43" i="1"/>
  <c r="CA43" i="1"/>
  <c r="CB43" i="1"/>
  <c r="CC43" i="1"/>
  <c r="BW44" i="1"/>
  <c r="BX44" i="1"/>
  <c r="BY44" i="1"/>
  <c r="BZ44" i="1"/>
  <c r="CA44" i="1"/>
  <c r="CB44" i="1"/>
  <c r="CC44" i="1"/>
  <c r="BW45" i="1"/>
  <c r="BX45" i="1"/>
  <c r="BY45" i="1"/>
  <c r="BZ45" i="1"/>
  <c r="CA45" i="1"/>
  <c r="CB45" i="1"/>
  <c r="CC45" i="1"/>
  <c r="BW46" i="1"/>
  <c r="BX46" i="1"/>
  <c r="BY46" i="1"/>
  <c r="BZ46" i="1"/>
  <c r="CA46" i="1"/>
  <c r="CB46" i="1"/>
  <c r="CC46" i="1"/>
  <c r="BW47" i="1"/>
  <c r="BX47" i="1"/>
  <c r="BY47" i="1"/>
  <c r="BZ47" i="1"/>
  <c r="CA47" i="1"/>
  <c r="CB47" i="1"/>
  <c r="CC47" i="1"/>
  <c r="BW48" i="1"/>
  <c r="BX48" i="1"/>
  <c r="BY48" i="1"/>
  <c r="BZ48" i="1"/>
  <c r="CA48" i="1"/>
  <c r="CB48" i="1"/>
  <c r="CC48" i="1"/>
  <c r="BW49" i="1"/>
  <c r="BX49" i="1"/>
  <c r="BY49" i="1"/>
  <c r="BZ49" i="1"/>
  <c r="CA49" i="1"/>
  <c r="CB49" i="1"/>
  <c r="CC49" i="1"/>
  <c r="BW50" i="1"/>
  <c r="BX50" i="1"/>
  <c r="BY50" i="1"/>
  <c r="BZ50" i="1"/>
  <c r="CA50" i="1"/>
  <c r="CB50" i="1"/>
  <c r="CC50" i="1"/>
  <c r="BW51" i="1"/>
  <c r="BX51" i="1"/>
  <c r="BY51" i="1"/>
  <c r="BZ51" i="1"/>
  <c r="CA51" i="1"/>
  <c r="CB51" i="1"/>
  <c r="CC51" i="1"/>
  <c r="BW52" i="1"/>
  <c r="BX52" i="1"/>
  <c r="BY52" i="1"/>
  <c r="BZ52" i="1"/>
  <c r="CA52" i="1"/>
  <c r="CB52" i="1"/>
  <c r="CC52" i="1"/>
  <c r="BW53" i="1"/>
  <c r="BX53" i="1"/>
  <c r="BY53" i="1"/>
  <c r="BZ53" i="1"/>
  <c r="CA53" i="1"/>
  <c r="CB53" i="1"/>
  <c r="CC53" i="1"/>
  <c r="BW54" i="1"/>
  <c r="BX54" i="1"/>
  <c r="BY54" i="1"/>
  <c r="BZ54" i="1"/>
  <c r="CA54" i="1"/>
  <c r="CB54" i="1"/>
  <c r="CC54" i="1"/>
  <c r="BW55" i="1"/>
  <c r="BX55" i="1"/>
  <c r="BY55" i="1"/>
  <c r="BZ55" i="1"/>
  <c r="CA55" i="1"/>
  <c r="CB55" i="1"/>
  <c r="CC55" i="1"/>
  <c r="BW56" i="1"/>
  <c r="BX56" i="1"/>
  <c r="BY56" i="1"/>
  <c r="BZ56" i="1"/>
  <c r="CA56" i="1"/>
  <c r="CB56" i="1"/>
  <c r="CC56" i="1"/>
  <c r="BW57" i="1"/>
  <c r="BX57" i="1"/>
  <c r="BY57" i="1"/>
  <c r="BZ57" i="1"/>
  <c r="CA57" i="1"/>
  <c r="CB57" i="1"/>
  <c r="CC57" i="1"/>
  <c r="BW58" i="1"/>
  <c r="BX58" i="1"/>
  <c r="BY58" i="1"/>
  <c r="BZ58" i="1"/>
  <c r="CA58" i="1"/>
  <c r="CB58" i="1"/>
  <c r="CC58" i="1"/>
  <c r="BW59" i="1"/>
  <c r="BX59" i="1"/>
  <c r="BY59" i="1"/>
  <c r="BZ59" i="1"/>
  <c r="CA59" i="1"/>
  <c r="CB59" i="1"/>
  <c r="CC59" i="1"/>
  <c r="BW60" i="1"/>
  <c r="BX60" i="1"/>
  <c r="BY60" i="1"/>
  <c r="BZ60" i="1"/>
  <c r="CA60" i="1"/>
  <c r="CB60" i="1"/>
  <c r="CC60" i="1"/>
  <c r="BW61" i="1"/>
  <c r="BX61" i="1"/>
  <c r="BY61" i="1"/>
  <c r="BZ61" i="1"/>
  <c r="CA61" i="1"/>
  <c r="CB61" i="1"/>
  <c r="CC61" i="1"/>
  <c r="BW62" i="1"/>
  <c r="BX62" i="1"/>
  <c r="BY62" i="1"/>
  <c r="BZ62" i="1"/>
  <c r="CA62" i="1"/>
  <c r="CB62" i="1"/>
  <c r="CC62" i="1"/>
  <c r="BW63" i="1"/>
  <c r="BX63" i="1"/>
  <c r="BY63" i="1"/>
  <c r="BZ63" i="1"/>
  <c r="CA63" i="1"/>
  <c r="CB63" i="1"/>
  <c r="CC63" i="1"/>
  <c r="BW64" i="1"/>
  <c r="BX64" i="1"/>
  <c r="BY64" i="1"/>
  <c r="BZ64" i="1"/>
  <c r="CA64" i="1"/>
  <c r="CB64" i="1"/>
  <c r="CC64" i="1"/>
  <c r="BW65" i="1"/>
  <c r="BX65" i="1"/>
  <c r="BY65" i="1"/>
  <c r="BZ65" i="1"/>
  <c r="CA65" i="1"/>
  <c r="CB65" i="1"/>
  <c r="CC65" i="1"/>
  <c r="BW66" i="1"/>
  <c r="BX66" i="1"/>
  <c r="BY66" i="1"/>
  <c r="BZ66" i="1"/>
  <c r="CA66" i="1"/>
  <c r="CB66" i="1"/>
  <c r="CC66" i="1"/>
  <c r="BW67" i="1"/>
  <c r="BX67" i="1"/>
  <c r="BY67" i="1"/>
  <c r="BZ67" i="1"/>
  <c r="CA67" i="1"/>
  <c r="CB67" i="1"/>
  <c r="CC67" i="1"/>
  <c r="BW68" i="1"/>
  <c r="BX68" i="1"/>
  <c r="BY68" i="1"/>
  <c r="BZ68" i="1"/>
  <c r="CA68" i="1"/>
  <c r="CB68" i="1"/>
  <c r="CC68" i="1"/>
  <c r="BW69" i="1"/>
  <c r="BX69" i="1"/>
  <c r="BY69" i="1"/>
  <c r="BZ69" i="1"/>
  <c r="CA69" i="1"/>
  <c r="CB69" i="1"/>
  <c r="CC69" i="1"/>
  <c r="BW70" i="1"/>
  <c r="BX70" i="1"/>
  <c r="BY70" i="1"/>
  <c r="BZ70" i="1"/>
  <c r="CA70" i="1"/>
  <c r="CB70" i="1"/>
  <c r="CC70" i="1"/>
  <c r="BW71" i="1"/>
  <c r="BX71" i="1"/>
  <c r="BY71" i="1"/>
  <c r="BZ71" i="1"/>
  <c r="CA71" i="1"/>
  <c r="CB71" i="1"/>
  <c r="CC71" i="1"/>
  <c r="BW72" i="1"/>
  <c r="BX72" i="1"/>
  <c r="BY72" i="1"/>
  <c r="BZ72" i="1"/>
  <c r="CA72" i="1"/>
  <c r="CB72" i="1"/>
  <c r="CC72" i="1"/>
  <c r="BW73" i="1"/>
  <c r="BX73" i="1"/>
  <c r="BY73" i="1"/>
  <c r="BZ73" i="1"/>
  <c r="CA73" i="1"/>
  <c r="CB73" i="1"/>
  <c r="CC73" i="1"/>
  <c r="BX40" i="1"/>
  <c r="BY40" i="1"/>
  <c r="BZ40" i="1"/>
  <c r="CA40" i="1"/>
  <c r="CB40" i="1"/>
  <c r="CC40" i="1"/>
  <c r="BW40" i="1"/>
  <c r="BW4" i="1"/>
  <c r="BX4" i="1"/>
  <c r="BY4" i="1"/>
  <c r="BZ4" i="1"/>
  <c r="CA4" i="1"/>
  <c r="CB4" i="1"/>
  <c r="CC4" i="1"/>
  <c r="BW5" i="1"/>
  <c r="BX5" i="1"/>
  <c r="BY5" i="1"/>
  <c r="BZ5" i="1"/>
  <c r="CA5" i="1"/>
  <c r="CB5" i="1"/>
  <c r="CC5" i="1"/>
  <c r="BW6" i="1"/>
  <c r="BX6" i="1"/>
  <c r="BY6" i="1"/>
  <c r="BZ6" i="1"/>
  <c r="CA6" i="1"/>
  <c r="CB6" i="1"/>
  <c r="CC6" i="1"/>
  <c r="BW7" i="1"/>
  <c r="BX7" i="1"/>
  <c r="BY7" i="1"/>
  <c r="BZ7" i="1"/>
  <c r="CA7" i="1"/>
  <c r="CB7" i="1"/>
  <c r="CC7" i="1"/>
  <c r="BW8" i="1"/>
  <c r="BX8" i="1"/>
  <c r="BY8" i="1"/>
  <c r="BZ8" i="1"/>
  <c r="CA8" i="1"/>
  <c r="CB8" i="1"/>
  <c r="CC8" i="1"/>
  <c r="BW9" i="1"/>
  <c r="BX9" i="1"/>
  <c r="BY9" i="1"/>
  <c r="BZ9" i="1"/>
  <c r="CA9" i="1"/>
  <c r="CB9" i="1"/>
  <c r="CC9" i="1"/>
  <c r="BW10" i="1"/>
  <c r="BX10" i="1"/>
  <c r="BY10" i="1"/>
  <c r="BZ10" i="1"/>
  <c r="CA10" i="1"/>
  <c r="CB10" i="1"/>
  <c r="CC10" i="1"/>
  <c r="BW11" i="1"/>
  <c r="BX11" i="1"/>
  <c r="BY11" i="1"/>
  <c r="BZ11" i="1"/>
  <c r="CA11" i="1"/>
  <c r="CB11" i="1"/>
  <c r="CC11" i="1"/>
  <c r="BW12" i="1"/>
  <c r="BX12" i="1"/>
  <c r="BY12" i="1"/>
  <c r="BZ12" i="1"/>
  <c r="CA12" i="1"/>
  <c r="CB12" i="1"/>
  <c r="CC12" i="1"/>
  <c r="BW13" i="1"/>
  <c r="BX13" i="1"/>
  <c r="BY13" i="1"/>
  <c r="BZ13" i="1"/>
  <c r="CA13" i="1"/>
  <c r="CB13" i="1"/>
  <c r="CC13" i="1"/>
  <c r="BW14" i="1"/>
  <c r="BX14" i="1"/>
  <c r="BY14" i="1"/>
  <c r="BZ14" i="1"/>
  <c r="CA14" i="1"/>
  <c r="CB14" i="1"/>
  <c r="CC14" i="1"/>
  <c r="BW15" i="1"/>
  <c r="BX15" i="1"/>
  <c r="BY15" i="1"/>
  <c r="BZ15" i="1"/>
  <c r="CA15" i="1"/>
  <c r="CB15" i="1"/>
  <c r="CC15" i="1"/>
  <c r="BW16" i="1"/>
  <c r="BX16" i="1"/>
  <c r="BY16" i="1"/>
  <c r="BZ16" i="1"/>
  <c r="CA16" i="1"/>
  <c r="CB16" i="1"/>
  <c r="CC16" i="1"/>
  <c r="BW17" i="1"/>
  <c r="BX17" i="1"/>
  <c r="BY17" i="1"/>
  <c r="BZ17" i="1"/>
  <c r="CA17" i="1"/>
  <c r="CB17" i="1"/>
  <c r="CC17" i="1"/>
  <c r="BW18" i="1"/>
  <c r="BX18" i="1"/>
  <c r="BY18" i="1"/>
  <c r="BZ18" i="1"/>
  <c r="CA18" i="1"/>
  <c r="CB18" i="1"/>
  <c r="CC18" i="1"/>
  <c r="BW19" i="1"/>
  <c r="BX19" i="1"/>
  <c r="BY19" i="1"/>
  <c r="BZ19" i="1"/>
  <c r="CA19" i="1"/>
  <c r="CB19" i="1"/>
  <c r="CC19" i="1"/>
  <c r="BW20" i="1"/>
  <c r="BX20" i="1"/>
  <c r="BY20" i="1"/>
  <c r="BZ20" i="1"/>
  <c r="CA20" i="1"/>
  <c r="CB20" i="1"/>
  <c r="CC20" i="1"/>
  <c r="BW21" i="1"/>
  <c r="BX21" i="1"/>
  <c r="BY21" i="1"/>
  <c r="BZ21" i="1"/>
  <c r="CA21" i="1"/>
  <c r="CB21" i="1"/>
  <c r="CC21" i="1"/>
  <c r="BW22" i="1"/>
  <c r="BX22" i="1"/>
  <c r="BY22" i="1"/>
  <c r="BZ22" i="1"/>
  <c r="CA22" i="1"/>
  <c r="CB22" i="1"/>
  <c r="CC22" i="1"/>
  <c r="BW23" i="1"/>
  <c r="BX23" i="1"/>
  <c r="BY23" i="1"/>
  <c r="BZ23" i="1"/>
  <c r="CA23" i="1"/>
  <c r="CB23" i="1"/>
  <c r="CC23" i="1"/>
  <c r="BW24" i="1"/>
  <c r="BX24" i="1"/>
  <c r="BY24" i="1"/>
  <c r="BZ24" i="1"/>
  <c r="CA24" i="1"/>
  <c r="CB24" i="1"/>
  <c r="CC24" i="1"/>
  <c r="BW25" i="1"/>
  <c r="BX25" i="1"/>
  <c r="BY25" i="1"/>
  <c r="BZ25" i="1"/>
  <c r="CA25" i="1"/>
  <c r="CB25" i="1"/>
  <c r="CC25" i="1"/>
  <c r="BW26" i="1"/>
  <c r="BX26" i="1"/>
  <c r="BY26" i="1"/>
  <c r="BZ26" i="1"/>
  <c r="CA26" i="1"/>
  <c r="CB26" i="1"/>
  <c r="CC26" i="1"/>
  <c r="BW27" i="1"/>
  <c r="BX27" i="1"/>
  <c r="BY27" i="1"/>
  <c r="BZ27" i="1"/>
  <c r="CA27" i="1"/>
  <c r="CB27" i="1"/>
  <c r="CC27" i="1"/>
  <c r="BW28" i="1"/>
  <c r="BX28" i="1"/>
  <c r="BY28" i="1"/>
  <c r="BZ28" i="1"/>
  <c r="CA28" i="1"/>
  <c r="CB28" i="1"/>
  <c r="CC28" i="1"/>
  <c r="BW29" i="1"/>
  <c r="BX29" i="1"/>
  <c r="BY29" i="1"/>
  <c r="BZ29" i="1"/>
  <c r="CA29" i="1"/>
  <c r="CB29" i="1"/>
  <c r="CC29" i="1"/>
  <c r="BW30" i="1"/>
  <c r="BX30" i="1"/>
  <c r="BY30" i="1"/>
  <c r="BZ30" i="1"/>
  <c r="CA30" i="1"/>
  <c r="CB30" i="1"/>
  <c r="CC30" i="1"/>
  <c r="BW31" i="1"/>
  <c r="BX31" i="1"/>
  <c r="BY31" i="1"/>
  <c r="BZ31" i="1"/>
  <c r="CA31" i="1"/>
  <c r="CB31" i="1"/>
  <c r="CC31" i="1"/>
  <c r="BW32" i="1"/>
  <c r="BX32" i="1"/>
  <c r="BY32" i="1"/>
  <c r="BZ32" i="1"/>
  <c r="CA32" i="1"/>
  <c r="CB32" i="1"/>
  <c r="CC32" i="1"/>
  <c r="BW33" i="1"/>
  <c r="BX33" i="1"/>
  <c r="BY33" i="1"/>
  <c r="BZ33" i="1"/>
  <c r="CA33" i="1"/>
  <c r="CB33" i="1"/>
  <c r="CC33" i="1"/>
  <c r="BW34" i="1"/>
  <c r="BX34" i="1"/>
  <c r="BY34" i="1"/>
  <c r="BZ34" i="1"/>
  <c r="CA34" i="1"/>
  <c r="CB34" i="1"/>
  <c r="CC34" i="1"/>
  <c r="BW35" i="1"/>
  <c r="BX35" i="1"/>
  <c r="BY35" i="1"/>
  <c r="BZ35" i="1"/>
  <c r="CA35" i="1"/>
  <c r="CB35" i="1"/>
  <c r="CC35" i="1"/>
  <c r="BW36" i="1"/>
  <c r="BX36" i="1"/>
  <c r="BY36" i="1"/>
  <c r="BZ36" i="1"/>
  <c r="CA36" i="1"/>
  <c r="CB36" i="1"/>
  <c r="CC36" i="1"/>
  <c r="BX3" i="1"/>
  <c r="BY3" i="1"/>
  <c r="BZ3" i="1"/>
  <c r="CA3" i="1"/>
  <c r="CB3" i="1"/>
  <c r="CC3" i="1"/>
  <c r="BW3" i="1"/>
  <c r="C47" i="13" l="1"/>
  <c r="D47" i="13"/>
  <c r="E47" i="13"/>
  <c r="F47" i="13"/>
  <c r="G47" i="13"/>
  <c r="H47" i="13"/>
  <c r="I47" i="13"/>
  <c r="C48" i="13"/>
  <c r="D48" i="13"/>
  <c r="E48" i="13"/>
  <c r="F48" i="13"/>
  <c r="G48" i="13"/>
  <c r="H48" i="13"/>
  <c r="I48" i="13"/>
  <c r="C49" i="13"/>
  <c r="D49" i="13"/>
  <c r="E49" i="13"/>
  <c r="F49" i="13"/>
  <c r="G49" i="13"/>
  <c r="H49" i="13"/>
  <c r="I49" i="13"/>
  <c r="C50" i="13"/>
  <c r="D50" i="13"/>
  <c r="E50" i="13"/>
  <c r="F50" i="13"/>
  <c r="G50" i="13"/>
  <c r="H50" i="13"/>
  <c r="I50" i="13"/>
  <c r="C51" i="13"/>
  <c r="D51" i="13"/>
  <c r="E51" i="13"/>
  <c r="F51" i="13"/>
  <c r="G51" i="13"/>
  <c r="H51" i="13"/>
  <c r="I51" i="13"/>
  <c r="C52" i="13"/>
  <c r="D52" i="13"/>
  <c r="E52" i="13"/>
  <c r="F52" i="13"/>
  <c r="G52" i="13"/>
  <c r="H52" i="13"/>
  <c r="I52" i="13"/>
  <c r="C53" i="13"/>
  <c r="D53" i="13"/>
  <c r="E53" i="13"/>
  <c r="F53" i="13"/>
  <c r="G53" i="13"/>
  <c r="H53" i="13"/>
  <c r="I53" i="13"/>
  <c r="C54" i="13"/>
  <c r="D54" i="13"/>
  <c r="E54" i="13"/>
  <c r="F54" i="13"/>
  <c r="G54" i="13"/>
  <c r="H54" i="13"/>
  <c r="I54" i="13"/>
  <c r="C55" i="13"/>
  <c r="D55" i="13"/>
  <c r="E55" i="13"/>
  <c r="F55" i="13"/>
  <c r="G55" i="13"/>
  <c r="H55" i="13"/>
  <c r="I55" i="13"/>
  <c r="C56" i="13"/>
  <c r="D56" i="13"/>
  <c r="E56" i="13"/>
  <c r="F56" i="13"/>
  <c r="G56" i="13"/>
  <c r="H56" i="13"/>
  <c r="I56" i="13"/>
  <c r="C57" i="13"/>
  <c r="D57" i="13"/>
  <c r="E57" i="13"/>
  <c r="F57" i="13"/>
  <c r="G57" i="13"/>
  <c r="H57" i="13"/>
  <c r="I57" i="13"/>
  <c r="C58" i="13"/>
  <c r="D58" i="13"/>
  <c r="E58" i="13"/>
  <c r="F58" i="13"/>
  <c r="G58" i="13"/>
  <c r="H58" i="13"/>
  <c r="I58" i="13"/>
  <c r="C59" i="13"/>
  <c r="D59" i="13"/>
  <c r="E59" i="13"/>
  <c r="F59" i="13"/>
  <c r="G59" i="13"/>
  <c r="H59" i="13"/>
  <c r="I59" i="13"/>
  <c r="C60" i="13"/>
  <c r="D60" i="13"/>
  <c r="E60" i="13"/>
  <c r="F60" i="13"/>
  <c r="G60" i="13"/>
  <c r="H60" i="13"/>
  <c r="I60" i="13"/>
  <c r="C61" i="13"/>
  <c r="D61" i="13"/>
  <c r="E61" i="13"/>
  <c r="F61" i="13"/>
  <c r="G61" i="13"/>
  <c r="H61" i="13"/>
  <c r="I61" i="13"/>
  <c r="C62" i="13"/>
  <c r="D62" i="13"/>
  <c r="E62" i="13"/>
  <c r="F62" i="13"/>
  <c r="G62" i="13"/>
  <c r="H62" i="13"/>
  <c r="I62" i="13"/>
  <c r="C63" i="13"/>
  <c r="D63" i="13"/>
  <c r="E63" i="13"/>
  <c r="F63" i="13"/>
  <c r="G63" i="13"/>
  <c r="H63" i="13"/>
  <c r="I63" i="13"/>
  <c r="C64" i="13"/>
  <c r="D64" i="13"/>
  <c r="E64" i="13"/>
  <c r="F64" i="13"/>
  <c r="G64" i="13"/>
  <c r="H64" i="13"/>
  <c r="I64" i="13"/>
  <c r="C65" i="13"/>
  <c r="D65" i="13"/>
  <c r="E65" i="13"/>
  <c r="F65" i="13"/>
  <c r="G65" i="13"/>
  <c r="H65" i="13"/>
  <c r="I65" i="13"/>
  <c r="C66" i="13"/>
  <c r="D66" i="13"/>
  <c r="E66" i="13"/>
  <c r="F66" i="13"/>
  <c r="G66" i="13"/>
  <c r="H66" i="13"/>
  <c r="I66" i="13"/>
  <c r="C67" i="13"/>
  <c r="D67" i="13"/>
  <c r="E67" i="13"/>
  <c r="F67" i="13"/>
  <c r="G67" i="13"/>
  <c r="H67" i="13"/>
  <c r="I67" i="13"/>
  <c r="C68" i="13"/>
  <c r="D68" i="13"/>
  <c r="E68" i="13"/>
  <c r="F68" i="13"/>
  <c r="G68" i="13"/>
  <c r="H68" i="13"/>
  <c r="I68" i="13"/>
  <c r="C69" i="13"/>
  <c r="D69" i="13"/>
  <c r="E69" i="13"/>
  <c r="F69" i="13"/>
  <c r="G69" i="13"/>
  <c r="H69" i="13"/>
  <c r="I69" i="13"/>
  <c r="C70" i="13"/>
  <c r="D70" i="13"/>
  <c r="E70" i="13"/>
  <c r="F70" i="13"/>
  <c r="G70" i="13"/>
  <c r="H70" i="13"/>
  <c r="I70" i="13"/>
  <c r="C71" i="13"/>
  <c r="D71" i="13"/>
  <c r="E71" i="13"/>
  <c r="F71" i="13"/>
  <c r="G71" i="13"/>
  <c r="H71" i="13"/>
  <c r="I71" i="13"/>
  <c r="C72" i="13"/>
  <c r="D72" i="13"/>
  <c r="E72" i="13"/>
  <c r="F72" i="13"/>
  <c r="G72" i="13"/>
  <c r="H72" i="13"/>
  <c r="I72" i="13"/>
  <c r="C73" i="13"/>
  <c r="D73" i="13"/>
  <c r="E73" i="13"/>
  <c r="F73" i="13"/>
  <c r="G73" i="13"/>
  <c r="H73" i="13"/>
  <c r="I73" i="13"/>
  <c r="C74" i="13"/>
  <c r="D74" i="13"/>
  <c r="E74" i="13"/>
  <c r="F74" i="13"/>
  <c r="G74" i="13"/>
  <c r="H74" i="13"/>
  <c r="I74" i="13"/>
  <c r="C75" i="13"/>
  <c r="D75" i="13"/>
  <c r="E75" i="13"/>
  <c r="F75" i="13"/>
  <c r="G75" i="13"/>
  <c r="H75" i="13"/>
  <c r="I75" i="13"/>
  <c r="C76" i="13"/>
  <c r="D76" i="13"/>
  <c r="E76" i="13"/>
  <c r="F76" i="13"/>
  <c r="G76" i="13"/>
  <c r="H76" i="13"/>
  <c r="I76" i="13"/>
  <c r="C77" i="13"/>
  <c r="D77" i="13"/>
  <c r="E77" i="13"/>
  <c r="F77" i="13"/>
  <c r="G77" i="13"/>
  <c r="H77" i="13"/>
  <c r="I77" i="13"/>
  <c r="C78" i="13"/>
  <c r="D78" i="13"/>
  <c r="E78" i="13"/>
  <c r="F78" i="13"/>
  <c r="G78" i="13"/>
  <c r="H78" i="13"/>
  <c r="I78" i="13"/>
  <c r="C79" i="13"/>
  <c r="D79" i="13"/>
  <c r="E79" i="13"/>
  <c r="F79" i="13"/>
  <c r="G79" i="13"/>
  <c r="H79" i="13"/>
  <c r="I79" i="13"/>
  <c r="D46" i="13"/>
  <c r="E46" i="13"/>
  <c r="F46" i="13"/>
  <c r="G46" i="13"/>
  <c r="H46" i="13"/>
  <c r="I46" i="13"/>
  <c r="C46" i="13"/>
  <c r="C3" i="13"/>
  <c r="D3" i="13"/>
  <c r="C4" i="13"/>
  <c r="D4" i="13"/>
  <c r="C5" i="13"/>
  <c r="D5" i="13"/>
  <c r="C6" i="13"/>
  <c r="D6" i="13"/>
  <c r="C7" i="13"/>
  <c r="D7" i="13"/>
  <c r="C8" i="13"/>
  <c r="D8" i="13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D2" i="13"/>
  <c r="C2" i="13"/>
  <c r="C47" i="12"/>
  <c r="D47" i="12"/>
  <c r="E47" i="12"/>
  <c r="F47" i="12"/>
  <c r="G47" i="12"/>
  <c r="H47" i="12"/>
  <c r="I47" i="12"/>
  <c r="C48" i="12"/>
  <c r="D48" i="12"/>
  <c r="E48" i="12"/>
  <c r="F48" i="12"/>
  <c r="G48" i="12"/>
  <c r="H48" i="12"/>
  <c r="I48" i="12"/>
  <c r="C49" i="12"/>
  <c r="D49" i="12"/>
  <c r="E49" i="12"/>
  <c r="F49" i="12"/>
  <c r="G49" i="12"/>
  <c r="H49" i="12"/>
  <c r="I49" i="12"/>
  <c r="C50" i="12"/>
  <c r="D50" i="12"/>
  <c r="E50" i="12"/>
  <c r="F50" i="12"/>
  <c r="G50" i="12"/>
  <c r="H50" i="12"/>
  <c r="I50" i="12"/>
  <c r="C51" i="12"/>
  <c r="D51" i="12"/>
  <c r="E51" i="12"/>
  <c r="F51" i="12"/>
  <c r="G51" i="12"/>
  <c r="H51" i="12"/>
  <c r="I51" i="12"/>
  <c r="C52" i="12"/>
  <c r="D52" i="12"/>
  <c r="E52" i="12"/>
  <c r="F52" i="12"/>
  <c r="G52" i="12"/>
  <c r="H52" i="12"/>
  <c r="I52" i="12"/>
  <c r="C53" i="12"/>
  <c r="D53" i="12"/>
  <c r="E53" i="12"/>
  <c r="F53" i="12"/>
  <c r="G53" i="12"/>
  <c r="H53" i="12"/>
  <c r="I53" i="12"/>
  <c r="C54" i="12"/>
  <c r="D54" i="12"/>
  <c r="E54" i="12"/>
  <c r="F54" i="12"/>
  <c r="G54" i="12"/>
  <c r="H54" i="12"/>
  <c r="I54" i="12"/>
  <c r="C55" i="12"/>
  <c r="D55" i="12"/>
  <c r="E55" i="12"/>
  <c r="F55" i="12"/>
  <c r="G55" i="12"/>
  <c r="H55" i="12"/>
  <c r="I55" i="12"/>
  <c r="C56" i="12"/>
  <c r="D56" i="12"/>
  <c r="E56" i="12"/>
  <c r="F56" i="12"/>
  <c r="G56" i="12"/>
  <c r="H56" i="12"/>
  <c r="I56" i="12"/>
  <c r="C57" i="12"/>
  <c r="D57" i="12"/>
  <c r="E57" i="12"/>
  <c r="F57" i="12"/>
  <c r="G57" i="12"/>
  <c r="H57" i="12"/>
  <c r="I57" i="12"/>
  <c r="C58" i="12"/>
  <c r="D58" i="12"/>
  <c r="E58" i="12"/>
  <c r="F58" i="12"/>
  <c r="G58" i="12"/>
  <c r="H58" i="12"/>
  <c r="I58" i="12"/>
  <c r="C59" i="12"/>
  <c r="D59" i="12"/>
  <c r="E59" i="12"/>
  <c r="F59" i="12"/>
  <c r="G59" i="12"/>
  <c r="H59" i="12"/>
  <c r="I59" i="12"/>
  <c r="C60" i="12"/>
  <c r="D60" i="12"/>
  <c r="E60" i="12"/>
  <c r="F60" i="12"/>
  <c r="G60" i="12"/>
  <c r="H60" i="12"/>
  <c r="I60" i="12"/>
  <c r="C61" i="12"/>
  <c r="D61" i="12"/>
  <c r="E61" i="12"/>
  <c r="F61" i="12"/>
  <c r="G61" i="12"/>
  <c r="H61" i="12"/>
  <c r="I61" i="12"/>
  <c r="C62" i="12"/>
  <c r="D62" i="12"/>
  <c r="E62" i="12"/>
  <c r="F62" i="12"/>
  <c r="G62" i="12"/>
  <c r="H62" i="12"/>
  <c r="I62" i="12"/>
  <c r="C63" i="12"/>
  <c r="D63" i="12"/>
  <c r="E63" i="12"/>
  <c r="F63" i="12"/>
  <c r="G63" i="12"/>
  <c r="H63" i="12"/>
  <c r="I63" i="12"/>
  <c r="C64" i="12"/>
  <c r="D64" i="12"/>
  <c r="E64" i="12"/>
  <c r="F64" i="12"/>
  <c r="G64" i="12"/>
  <c r="H64" i="12"/>
  <c r="I64" i="12"/>
  <c r="C65" i="12"/>
  <c r="D65" i="12"/>
  <c r="E65" i="12"/>
  <c r="F65" i="12"/>
  <c r="G65" i="12"/>
  <c r="H65" i="12"/>
  <c r="I65" i="12"/>
  <c r="C66" i="12"/>
  <c r="D66" i="12"/>
  <c r="E66" i="12"/>
  <c r="F66" i="12"/>
  <c r="G66" i="12"/>
  <c r="H66" i="12"/>
  <c r="I66" i="12"/>
  <c r="C67" i="12"/>
  <c r="D67" i="12"/>
  <c r="E67" i="12"/>
  <c r="F67" i="12"/>
  <c r="G67" i="12"/>
  <c r="H67" i="12"/>
  <c r="I67" i="12"/>
  <c r="C68" i="12"/>
  <c r="D68" i="12"/>
  <c r="E68" i="12"/>
  <c r="F68" i="12"/>
  <c r="G68" i="12"/>
  <c r="H68" i="12"/>
  <c r="I68" i="12"/>
  <c r="C69" i="12"/>
  <c r="D69" i="12"/>
  <c r="E69" i="12"/>
  <c r="F69" i="12"/>
  <c r="G69" i="12"/>
  <c r="H69" i="12"/>
  <c r="I69" i="12"/>
  <c r="C70" i="12"/>
  <c r="D70" i="12"/>
  <c r="E70" i="12"/>
  <c r="F70" i="12"/>
  <c r="G70" i="12"/>
  <c r="H70" i="12"/>
  <c r="I70" i="12"/>
  <c r="C71" i="12"/>
  <c r="D71" i="12"/>
  <c r="E71" i="12"/>
  <c r="F71" i="12"/>
  <c r="G71" i="12"/>
  <c r="H71" i="12"/>
  <c r="I71" i="12"/>
  <c r="C72" i="12"/>
  <c r="D72" i="12"/>
  <c r="E72" i="12"/>
  <c r="F72" i="12"/>
  <c r="G72" i="12"/>
  <c r="H72" i="12"/>
  <c r="I72" i="12"/>
  <c r="C73" i="12"/>
  <c r="D73" i="12"/>
  <c r="E73" i="12"/>
  <c r="F73" i="12"/>
  <c r="G73" i="12"/>
  <c r="H73" i="12"/>
  <c r="I73" i="12"/>
  <c r="C74" i="12"/>
  <c r="D74" i="12"/>
  <c r="E74" i="12"/>
  <c r="F74" i="12"/>
  <c r="G74" i="12"/>
  <c r="H74" i="12"/>
  <c r="I74" i="12"/>
  <c r="C75" i="12"/>
  <c r="D75" i="12"/>
  <c r="E75" i="12"/>
  <c r="F75" i="12"/>
  <c r="G75" i="12"/>
  <c r="H75" i="12"/>
  <c r="I75" i="12"/>
  <c r="C76" i="12"/>
  <c r="D76" i="12"/>
  <c r="E76" i="12"/>
  <c r="F76" i="12"/>
  <c r="G76" i="12"/>
  <c r="H76" i="12"/>
  <c r="I76" i="12"/>
  <c r="C77" i="12"/>
  <c r="D77" i="12"/>
  <c r="E77" i="12"/>
  <c r="F77" i="12"/>
  <c r="G77" i="12"/>
  <c r="H77" i="12"/>
  <c r="I77" i="12"/>
  <c r="C78" i="12"/>
  <c r="D78" i="12"/>
  <c r="E78" i="12"/>
  <c r="F78" i="12"/>
  <c r="G78" i="12"/>
  <c r="H78" i="12"/>
  <c r="I78" i="12"/>
  <c r="C79" i="12"/>
  <c r="D79" i="12"/>
  <c r="E79" i="12"/>
  <c r="F79" i="12"/>
  <c r="G79" i="12"/>
  <c r="H79" i="12"/>
  <c r="I79" i="12"/>
  <c r="D46" i="12"/>
  <c r="E46" i="12"/>
  <c r="F46" i="12"/>
  <c r="G46" i="12"/>
  <c r="H46" i="12"/>
  <c r="I46" i="12"/>
  <c r="C46" i="12"/>
  <c r="C3" i="12"/>
  <c r="D3" i="12"/>
  <c r="C4" i="12"/>
  <c r="D4" i="12"/>
  <c r="C5" i="12"/>
  <c r="D5" i="12"/>
  <c r="C6" i="12"/>
  <c r="D6" i="12"/>
  <c r="C7" i="12"/>
  <c r="D7" i="12"/>
  <c r="C8" i="12"/>
  <c r="D8" i="12"/>
  <c r="C9" i="12"/>
  <c r="D9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C34" i="12"/>
  <c r="D34" i="12"/>
  <c r="C35" i="12"/>
  <c r="D35" i="12"/>
  <c r="D2" i="12"/>
  <c r="C2" i="12"/>
  <c r="C47" i="11"/>
  <c r="D47" i="11"/>
  <c r="E47" i="11"/>
  <c r="F47" i="11"/>
  <c r="G47" i="11"/>
  <c r="H47" i="11"/>
  <c r="I47" i="11"/>
  <c r="C48" i="11"/>
  <c r="D48" i="11"/>
  <c r="E48" i="11"/>
  <c r="F48" i="11"/>
  <c r="G48" i="11"/>
  <c r="H48" i="11"/>
  <c r="I48" i="11"/>
  <c r="C49" i="11"/>
  <c r="D49" i="11"/>
  <c r="E49" i="11"/>
  <c r="F49" i="11"/>
  <c r="G49" i="11"/>
  <c r="H49" i="11"/>
  <c r="I49" i="11"/>
  <c r="C50" i="11"/>
  <c r="D50" i="11"/>
  <c r="E50" i="11"/>
  <c r="F50" i="11"/>
  <c r="G50" i="11"/>
  <c r="H50" i="11"/>
  <c r="I50" i="11"/>
  <c r="C51" i="11"/>
  <c r="D51" i="11"/>
  <c r="E51" i="11"/>
  <c r="F51" i="11"/>
  <c r="G51" i="11"/>
  <c r="H51" i="11"/>
  <c r="I51" i="11"/>
  <c r="C52" i="11"/>
  <c r="D52" i="11"/>
  <c r="E52" i="11"/>
  <c r="F52" i="11"/>
  <c r="G52" i="11"/>
  <c r="H52" i="11"/>
  <c r="I52" i="11"/>
  <c r="C53" i="11"/>
  <c r="D53" i="11"/>
  <c r="E53" i="11"/>
  <c r="F53" i="11"/>
  <c r="G53" i="11"/>
  <c r="H53" i="11"/>
  <c r="I53" i="11"/>
  <c r="C54" i="11"/>
  <c r="D54" i="11"/>
  <c r="E54" i="11"/>
  <c r="F54" i="11"/>
  <c r="G54" i="11"/>
  <c r="H54" i="11"/>
  <c r="I54" i="11"/>
  <c r="C55" i="11"/>
  <c r="D55" i="11"/>
  <c r="E55" i="11"/>
  <c r="F55" i="11"/>
  <c r="G55" i="11"/>
  <c r="H55" i="11"/>
  <c r="I55" i="11"/>
  <c r="C56" i="11"/>
  <c r="D56" i="11"/>
  <c r="E56" i="11"/>
  <c r="F56" i="11"/>
  <c r="G56" i="11"/>
  <c r="H56" i="11"/>
  <c r="I56" i="11"/>
  <c r="C57" i="11"/>
  <c r="D57" i="11"/>
  <c r="E57" i="11"/>
  <c r="F57" i="11"/>
  <c r="G57" i="11"/>
  <c r="H57" i="11"/>
  <c r="I57" i="11"/>
  <c r="C58" i="11"/>
  <c r="D58" i="11"/>
  <c r="E58" i="11"/>
  <c r="F58" i="11"/>
  <c r="G58" i="11"/>
  <c r="H58" i="11"/>
  <c r="I58" i="11"/>
  <c r="C59" i="11"/>
  <c r="D59" i="11"/>
  <c r="E59" i="11"/>
  <c r="F59" i="11"/>
  <c r="G59" i="11"/>
  <c r="H59" i="11"/>
  <c r="I59" i="11"/>
  <c r="C60" i="11"/>
  <c r="D60" i="11"/>
  <c r="E60" i="11"/>
  <c r="F60" i="11"/>
  <c r="G60" i="11"/>
  <c r="H60" i="11"/>
  <c r="I60" i="11"/>
  <c r="C61" i="11"/>
  <c r="D61" i="11"/>
  <c r="E61" i="11"/>
  <c r="F61" i="11"/>
  <c r="G61" i="11"/>
  <c r="H61" i="11"/>
  <c r="I61" i="11"/>
  <c r="C62" i="11"/>
  <c r="D62" i="11"/>
  <c r="E62" i="11"/>
  <c r="F62" i="11"/>
  <c r="G62" i="11"/>
  <c r="H62" i="11"/>
  <c r="I62" i="11"/>
  <c r="C63" i="11"/>
  <c r="D63" i="11"/>
  <c r="E63" i="11"/>
  <c r="F63" i="11"/>
  <c r="G63" i="11"/>
  <c r="H63" i="11"/>
  <c r="I63" i="11"/>
  <c r="C64" i="11"/>
  <c r="D64" i="11"/>
  <c r="E64" i="11"/>
  <c r="F64" i="11"/>
  <c r="G64" i="11"/>
  <c r="H64" i="11"/>
  <c r="I64" i="11"/>
  <c r="C65" i="11"/>
  <c r="D65" i="11"/>
  <c r="E65" i="11"/>
  <c r="F65" i="11"/>
  <c r="G65" i="11"/>
  <c r="H65" i="11"/>
  <c r="I65" i="11"/>
  <c r="C66" i="11"/>
  <c r="D66" i="11"/>
  <c r="E66" i="11"/>
  <c r="F66" i="11"/>
  <c r="G66" i="11"/>
  <c r="H66" i="11"/>
  <c r="I66" i="11"/>
  <c r="C67" i="11"/>
  <c r="D67" i="11"/>
  <c r="E67" i="11"/>
  <c r="F67" i="11"/>
  <c r="G67" i="11"/>
  <c r="H67" i="11"/>
  <c r="I67" i="11"/>
  <c r="C68" i="11"/>
  <c r="D68" i="11"/>
  <c r="E68" i="11"/>
  <c r="F68" i="11"/>
  <c r="G68" i="11"/>
  <c r="H68" i="11"/>
  <c r="I68" i="11"/>
  <c r="C69" i="11"/>
  <c r="D69" i="11"/>
  <c r="E69" i="11"/>
  <c r="F69" i="11"/>
  <c r="G69" i="11"/>
  <c r="H69" i="11"/>
  <c r="I69" i="11"/>
  <c r="C70" i="11"/>
  <c r="D70" i="11"/>
  <c r="E70" i="11"/>
  <c r="F70" i="11"/>
  <c r="G70" i="11"/>
  <c r="H70" i="11"/>
  <c r="I70" i="11"/>
  <c r="C71" i="11"/>
  <c r="D71" i="11"/>
  <c r="E71" i="11"/>
  <c r="F71" i="11"/>
  <c r="G71" i="11"/>
  <c r="H71" i="11"/>
  <c r="I71" i="11"/>
  <c r="C72" i="11"/>
  <c r="D72" i="11"/>
  <c r="E72" i="11"/>
  <c r="F72" i="11"/>
  <c r="G72" i="11"/>
  <c r="H72" i="11"/>
  <c r="I72" i="11"/>
  <c r="C73" i="11"/>
  <c r="D73" i="11"/>
  <c r="E73" i="11"/>
  <c r="F73" i="11"/>
  <c r="G73" i="11"/>
  <c r="H73" i="11"/>
  <c r="I73" i="11"/>
  <c r="C74" i="11"/>
  <c r="D74" i="11"/>
  <c r="E74" i="11"/>
  <c r="F74" i="11"/>
  <c r="G74" i="11"/>
  <c r="H74" i="11"/>
  <c r="I74" i="11"/>
  <c r="C75" i="11"/>
  <c r="D75" i="11"/>
  <c r="E75" i="11"/>
  <c r="F75" i="11"/>
  <c r="G75" i="11"/>
  <c r="H75" i="11"/>
  <c r="I75" i="11"/>
  <c r="C76" i="11"/>
  <c r="D76" i="11"/>
  <c r="E76" i="11"/>
  <c r="F76" i="11"/>
  <c r="G76" i="11"/>
  <c r="H76" i="11"/>
  <c r="I76" i="11"/>
  <c r="C77" i="11"/>
  <c r="D77" i="11"/>
  <c r="E77" i="11"/>
  <c r="F77" i="11"/>
  <c r="G77" i="11"/>
  <c r="H77" i="11"/>
  <c r="I77" i="11"/>
  <c r="C78" i="11"/>
  <c r="D78" i="11"/>
  <c r="E78" i="11"/>
  <c r="F78" i="11"/>
  <c r="G78" i="11"/>
  <c r="H78" i="11"/>
  <c r="I78" i="11"/>
  <c r="C79" i="11"/>
  <c r="D79" i="11"/>
  <c r="E79" i="11"/>
  <c r="F79" i="11"/>
  <c r="G79" i="11"/>
  <c r="H79" i="11"/>
  <c r="I79" i="11"/>
  <c r="D46" i="11"/>
  <c r="E46" i="11"/>
  <c r="F46" i="11"/>
  <c r="G46" i="11"/>
  <c r="H46" i="11"/>
  <c r="I46" i="11"/>
  <c r="C46" i="11"/>
  <c r="C3" i="11"/>
  <c r="D3" i="11"/>
  <c r="C4" i="11"/>
  <c r="D4" i="11"/>
  <c r="C5" i="11"/>
  <c r="D5" i="11"/>
  <c r="C6" i="11"/>
  <c r="D6" i="11"/>
  <c r="C7" i="11"/>
  <c r="D7" i="11"/>
  <c r="C8" i="11"/>
  <c r="D8" i="11"/>
  <c r="C9" i="11"/>
  <c r="D9" i="11"/>
  <c r="C10" i="11"/>
  <c r="D10" i="11"/>
  <c r="C11" i="11"/>
  <c r="D11" i="11"/>
  <c r="C12" i="11"/>
  <c r="D12" i="11"/>
  <c r="C13" i="11"/>
  <c r="D13" i="11"/>
  <c r="C14" i="11"/>
  <c r="D14" i="11"/>
  <c r="C15" i="11"/>
  <c r="D15" i="11"/>
  <c r="C16" i="11"/>
  <c r="D16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D28" i="11"/>
  <c r="C29" i="11"/>
  <c r="D29" i="11"/>
  <c r="C30" i="11"/>
  <c r="D30" i="11"/>
  <c r="C31" i="11"/>
  <c r="D31" i="11"/>
  <c r="C32" i="11"/>
  <c r="D32" i="11"/>
  <c r="C33" i="11"/>
  <c r="D33" i="11"/>
  <c r="C34" i="11"/>
  <c r="D34" i="11"/>
  <c r="C35" i="11"/>
  <c r="D35" i="11"/>
  <c r="D2" i="11"/>
  <c r="C2" i="11"/>
  <c r="C47" i="10"/>
  <c r="D47" i="10"/>
  <c r="E47" i="10"/>
  <c r="F47" i="10"/>
  <c r="G47" i="10"/>
  <c r="H47" i="10"/>
  <c r="I47" i="10"/>
  <c r="C48" i="10"/>
  <c r="D48" i="10"/>
  <c r="E48" i="10"/>
  <c r="F48" i="10"/>
  <c r="G48" i="10"/>
  <c r="H48" i="10"/>
  <c r="I48" i="10"/>
  <c r="C49" i="10"/>
  <c r="D49" i="10"/>
  <c r="E49" i="10"/>
  <c r="F49" i="10"/>
  <c r="G49" i="10"/>
  <c r="H49" i="10"/>
  <c r="I49" i="10"/>
  <c r="C50" i="10"/>
  <c r="D50" i="10"/>
  <c r="E50" i="10"/>
  <c r="F50" i="10"/>
  <c r="G50" i="10"/>
  <c r="H50" i="10"/>
  <c r="I50" i="10"/>
  <c r="C51" i="10"/>
  <c r="D51" i="10"/>
  <c r="E51" i="10"/>
  <c r="F51" i="10"/>
  <c r="G51" i="10"/>
  <c r="H51" i="10"/>
  <c r="I51" i="10"/>
  <c r="C52" i="10"/>
  <c r="D52" i="10"/>
  <c r="E52" i="10"/>
  <c r="F52" i="10"/>
  <c r="G52" i="10"/>
  <c r="H52" i="10"/>
  <c r="I52" i="10"/>
  <c r="C53" i="10"/>
  <c r="D53" i="10"/>
  <c r="E53" i="10"/>
  <c r="F53" i="10"/>
  <c r="G53" i="10"/>
  <c r="H53" i="10"/>
  <c r="I53" i="10"/>
  <c r="C54" i="10"/>
  <c r="D54" i="10"/>
  <c r="E54" i="10"/>
  <c r="F54" i="10"/>
  <c r="G54" i="10"/>
  <c r="H54" i="10"/>
  <c r="I54" i="10"/>
  <c r="C55" i="10"/>
  <c r="D55" i="10"/>
  <c r="E55" i="10"/>
  <c r="F55" i="10"/>
  <c r="G55" i="10"/>
  <c r="H55" i="10"/>
  <c r="I55" i="10"/>
  <c r="C56" i="10"/>
  <c r="D56" i="10"/>
  <c r="E56" i="10"/>
  <c r="F56" i="10"/>
  <c r="G56" i="10"/>
  <c r="H56" i="10"/>
  <c r="I56" i="10"/>
  <c r="C57" i="10"/>
  <c r="D57" i="10"/>
  <c r="E57" i="10"/>
  <c r="F57" i="10"/>
  <c r="G57" i="10"/>
  <c r="H57" i="10"/>
  <c r="I57" i="10"/>
  <c r="C58" i="10"/>
  <c r="D58" i="10"/>
  <c r="E58" i="10"/>
  <c r="F58" i="10"/>
  <c r="G58" i="10"/>
  <c r="H58" i="10"/>
  <c r="I58" i="10"/>
  <c r="C59" i="10"/>
  <c r="D59" i="10"/>
  <c r="E59" i="10"/>
  <c r="F59" i="10"/>
  <c r="G59" i="10"/>
  <c r="H59" i="10"/>
  <c r="I59" i="10"/>
  <c r="C60" i="10"/>
  <c r="D60" i="10"/>
  <c r="E60" i="10"/>
  <c r="F60" i="10"/>
  <c r="G60" i="10"/>
  <c r="H60" i="10"/>
  <c r="I60" i="10"/>
  <c r="C61" i="10"/>
  <c r="D61" i="10"/>
  <c r="E61" i="10"/>
  <c r="F61" i="10"/>
  <c r="G61" i="10"/>
  <c r="H61" i="10"/>
  <c r="I61" i="10"/>
  <c r="C62" i="10"/>
  <c r="D62" i="10"/>
  <c r="E62" i="10"/>
  <c r="F62" i="10"/>
  <c r="G62" i="10"/>
  <c r="H62" i="10"/>
  <c r="I62" i="10"/>
  <c r="C63" i="10"/>
  <c r="D63" i="10"/>
  <c r="E63" i="10"/>
  <c r="F63" i="10"/>
  <c r="G63" i="10"/>
  <c r="H63" i="10"/>
  <c r="I63" i="10"/>
  <c r="C64" i="10"/>
  <c r="D64" i="10"/>
  <c r="E64" i="10"/>
  <c r="F64" i="10"/>
  <c r="G64" i="10"/>
  <c r="H64" i="10"/>
  <c r="I64" i="10"/>
  <c r="C65" i="10"/>
  <c r="D65" i="10"/>
  <c r="E65" i="10"/>
  <c r="F65" i="10"/>
  <c r="G65" i="10"/>
  <c r="H65" i="10"/>
  <c r="I65" i="10"/>
  <c r="C66" i="10"/>
  <c r="D66" i="10"/>
  <c r="E66" i="10"/>
  <c r="F66" i="10"/>
  <c r="G66" i="10"/>
  <c r="H66" i="10"/>
  <c r="I66" i="10"/>
  <c r="C67" i="10"/>
  <c r="D67" i="10"/>
  <c r="E67" i="10"/>
  <c r="F67" i="10"/>
  <c r="G67" i="10"/>
  <c r="H67" i="10"/>
  <c r="I67" i="10"/>
  <c r="C68" i="10"/>
  <c r="D68" i="10"/>
  <c r="E68" i="10"/>
  <c r="F68" i="10"/>
  <c r="G68" i="10"/>
  <c r="H68" i="10"/>
  <c r="I68" i="10"/>
  <c r="C69" i="10"/>
  <c r="D69" i="10"/>
  <c r="E69" i="10"/>
  <c r="F69" i="10"/>
  <c r="G69" i="10"/>
  <c r="H69" i="10"/>
  <c r="I69" i="10"/>
  <c r="C70" i="10"/>
  <c r="D70" i="10"/>
  <c r="E70" i="10"/>
  <c r="F70" i="10"/>
  <c r="G70" i="10"/>
  <c r="H70" i="10"/>
  <c r="I70" i="10"/>
  <c r="C71" i="10"/>
  <c r="D71" i="10"/>
  <c r="E71" i="10"/>
  <c r="F71" i="10"/>
  <c r="G71" i="10"/>
  <c r="H71" i="10"/>
  <c r="I71" i="10"/>
  <c r="C72" i="10"/>
  <c r="D72" i="10"/>
  <c r="E72" i="10"/>
  <c r="F72" i="10"/>
  <c r="G72" i="10"/>
  <c r="H72" i="10"/>
  <c r="I72" i="10"/>
  <c r="C73" i="10"/>
  <c r="D73" i="10"/>
  <c r="E73" i="10"/>
  <c r="F73" i="10"/>
  <c r="G73" i="10"/>
  <c r="H73" i="10"/>
  <c r="I73" i="10"/>
  <c r="C74" i="10"/>
  <c r="D74" i="10"/>
  <c r="E74" i="10"/>
  <c r="F74" i="10"/>
  <c r="G74" i="10"/>
  <c r="H74" i="10"/>
  <c r="I74" i="10"/>
  <c r="C75" i="10"/>
  <c r="D75" i="10"/>
  <c r="E75" i="10"/>
  <c r="F75" i="10"/>
  <c r="G75" i="10"/>
  <c r="H75" i="10"/>
  <c r="I75" i="10"/>
  <c r="C76" i="10"/>
  <c r="D76" i="10"/>
  <c r="E76" i="10"/>
  <c r="F76" i="10"/>
  <c r="G76" i="10"/>
  <c r="H76" i="10"/>
  <c r="I76" i="10"/>
  <c r="C77" i="10"/>
  <c r="D77" i="10"/>
  <c r="E77" i="10"/>
  <c r="F77" i="10"/>
  <c r="G77" i="10"/>
  <c r="H77" i="10"/>
  <c r="I77" i="10"/>
  <c r="C78" i="10"/>
  <c r="D78" i="10"/>
  <c r="E78" i="10"/>
  <c r="F78" i="10"/>
  <c r="G78" i="10"/>
  <c r="H78" i="10"/>
  <c r="I78" i="10"/>
  <c r="C79" i="10"/>
  <c r="D79" i="10"/>
  <c r="E79" i="10"/>
  <c r="F79" i="10"/>
  <c r="G79" i="10"/>
  <c r="H79" i="10"/>
  <c r="I79" i="10"/>
  <c r="D46" i="10"/>
  <c r="E46" i="10"/>
  <c r="F46" i="10"/>
  <c r="G46" i="10"/>
  <c r="H46" i="10"/>
  <c r="I46" i="10"/>
  <c r="C46" i="10"/>
  <c r="C3" i="10"/>
  <c r="D3" i="10"/>
  <c r="C4" i="10"/>
  <c r="D4" i="10"/>
  <c r="C5" i="10"/>
  <c r="D5" i="10"/>
  <c r="C6" i="10"/>
  <c r="D6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8" i="10"/>
  <c r="D28" i="10"/>
  <c r="C29" i="10"/>
  <c r="D29" i="10"/>
  <c r="C30" i="10"/>
  <c r="D30" i="10"/>
  <c r="C31" i="10"/>
  <c r="D31" i="10"/>
  <c r="C32" i="10"/>
  <c r="D32" i="10"/>
  <c r="C33" i="10"/>
  <c r="D33" i="10"/>
  <c r="C34" i="10"/>
  <c r="D34" i="10"/>
  <c r="C35" i="10"/>
  <c r="D35" i="10"/>
  <c r="D2" i="10"/>
  <c r="C2" i="10"/>
  <c r="AD115" i="3" l="1"/>
  <c r="AE115" i="3"/>
  <c r="AD116" i="3"/>
  <c r="AE116" i="3"/>
  <c r="AD117" i="3"/>
  <c r="AE117" i="3"/>
  <c r="AD118" i="3"/>
  <c r="AE118" i="3"/>
  <c r="AD119" i="3"/>
  <c r="AE119" i="3"/>
  <c r="AD120" i="3"/>
  <c r="AE120" i="3"/>
  <c r="AD121" i="3"/>
  <c r="AE121" i="3"/>
  <c r="AD122" i="3"/>
  <c r="AE122" i="3"/>
  <c r="AD123" i="3"/>
  <c r="AE123" i="3"/>
  <c r="AD124" i="3"/>
  <c r="AE124" i="3"/>
  <c r="AD125" i="3"/>
  <c r="AE125" i="3"/>
  <c r="AD126" i="3"/>
  <c r="AE126" i="3"/>
  <c r="AD127" i="3"/>
  <c r="AE127" i="3"/>
  <c r="AD128" i="3"/>
  <c r="AE128" i="3"/>
  <c r="AD129" i="3"/>
  <c r="AE129" i="3"/>
  <c r="AD130" i="3"/>
  <c r="AE130" i="3"/>
  <c r="AD131" i="3"/>
  <c r="AE131" i="3"/>
  <c r="AD132" i="3"/>
  <c r="AE132" i="3"/>
  <c r="AD133" i="3"/>
  <c r="AE133" i="3"/>
  <c r="AD134" i="3"/>
  <c r="AE134" i="3"/>
  <c r="AD135" i="3"/>
  <c r="AE135" i="3"/>
  <c r="AD136" i="3"/>
  <c r="AE136" i="3"/>
  <c r="AD137" i="3"/>
  <c r="AE137" i="3"/>
  <c r="AD138" i="3"/>
  <c r="AE138" i="3"/>
  <c r="AD139" i="3"/>
  <c r="AE139" i="3"/>
  <c r="AD140" i="3"/>
  <c r="AE140" i="3"/>
  <c r="AD141" i="3"/>
  <c r="AE141" i="3"/>
  <c r="AD142" i="3"/>
  <c r="AE142" i="3"/>
  <c r="AD143" i="3"/>
  <c r="AE143" i="3"/>
  <c r="AD144" i="3"/>
  <c r="AE144" i="3"/>
  <c r="AD145" i="3"/>
  <c r="AE145" i="3"/>
  <c r="AD146" i="3"/>
  <c r="AE146" i="3"/>
  <c r="AD147" i="3"/>
  <c r="AE147" i="3"/>
  <c r="AE114" i="3"/>
  <c r="AD114" i="3"/>
  <c r="AD78" i="3"/>
  <c r="AE78" i="3"/>
  <c r="AD79" i="3"/>
  <c r="AE79" i="3"/>
  <c r="AD80" i="3"/>
  <c r="AE80" i="3"/>
  <c r="AD81" i="3"/>
  <c r="AE81" i="3"/>
  <c r="AD82" i="3"/>
  <c r="AE82" i="3"/>
  <c r="AD83" i="3"/>
  <c r="AE83" i="3"/>
  <c r="AD84" i="3"/>
  <c r="AE84" i="3"/>
  <c r="AD85" i="3"/>
  <c r="AE85" i="3"/>
  <c r="AD86" i="3"/>
  <c r="AE86" i="3"/>
  <c r="AD87" i="3"/>
  <c r="AE87" i="3"/>
  <c r="AD88" i="3"/>
  <c r="AE88" i="3"/>
  <c r="AD89" i="3"/>
  <c r="AE89" i="3"/>
  <c r="AD90" i="3"/>
  <c r="AE90" i="3"/>
  <c r="AD91" i="3"/>
  <c r="AE91" i="3"/>
  <c r="AD92" i="3"/>
  <c r="AE92" i="3"/>
  <c r="AD93" i="3"/>
  <c r="AE93" i="3"/>
  <c r="AD94" i="3"/>
  <c r="AE94" i="3"/>
  <c r="AD95" i="3"/>
  <c r="AE95" i="3"/>
  <c r="AD96" i="3"/>
  <c r="AE96" i="3"/>
  <c r="AD97" i="3"/>
  <c r="AE97" i="3"/>
  <c r="AD98" i="3"/>
  <c r="AE98" i="3"/>
  <c r="AD99" i="3"/>
  <c r="AE99" i="3"/>
  <c r="AD100" i="3"/>
  <c r="AE100" i="3"/>
  <c r="AD101" i="3"/>
  <c r="AE101" i="3"/>
  <c r="AD102" i="3"/>
  <c r="AE102" i="3"/>
  <c r="AD103" i="3"/>
  <c r="AE103" i="3"/>
  <c r="AD104" i="3"/>
  <c r="AE104" i="3"/>
  <c r="AD105" i="3"/>
  <c r="AE105" i="3"/>
  <c r="AD106" i="3"/>
  <c r="AE106" i="3"/>
  <c r="AD107" i="3"/>
  <c r="AE107" i="3"/>
  <c r="AD108" i="3"/>
  <c r="AE108" i="3"/>
  <c r="AD109" i="3"/>
  <c r="AE109" i="3"/>
  <c r="AD110" i="3"/>
  <c r="AE110" i="3"/>
  <c r="AE77" i="3"/>
  <c r="AD77" i="3"/>
  <c r="AD41" i="3"/>
  <c r="AE41" i="3"/>
  <c r="AD42" i="3"/>
  <c r="AE42" i="3"/>
  <c r="AD43" i="3"/>
  <c r="AE43" i="3"/>
  <c r="AD44" i="3"/>
  <c r="AE44" i="3"/>
  <c r="AD45" i="3"/>
  <c r="AE45" i="3"/>
  <c r="AD46" i="3"/>
  <c r="AE46" i="3"/>
  <c r="AD47" i="3"/>
  <c r="AE47" i="3"/>
  <c r="AD48" i="3"/>
  <c r="AE48" i="3"/>
  <c r="AD49" i="3"/>
  <c r="AE49" i="3"/>
  <c r="AD50" i="3"/>
  <c r="AE50" i="3"/>
  <c r="AD51" i="3"/>
  <c r="AE51" i="3"/>
  <c r="AD52" i="3"/>
  <c r="AE52" i="3"/>
  <c r="AD53" i="3"/>
  <c r="AE53" i="3"/>
  <c r="AD54" i="3"/>
  <c r="AE54" i="3"/>
  <c r="AD55" i="3"/>
  <c r="AE55" i="3"/>
  <c r="AD56" i="3"/>
  <c r="AE56" i="3"/>
  <c r="AD57" i="3"/>
  <c r="AE57" i="3"/>
  <c r="AD58" i="3"/>
  <c r="AE58" i="3"/>
  <c r="AD59" i="3"/>
  <c r="AE59" i="3"/>
  <c r="AD60" i="3"/>
  <c r="AE60" i="3"/>
  <c r="AD61" i="3"/>
  <c r="AE61" i="3"/>
  <c r="AD62" i="3"/>
  <c r="AE62" i="3"/>
  <c r="AD63" i="3"/>
  <c r="AE63" i="3"/>
  <c r="AD64" i="3"/>
  <c r="AE64" i="3"/>
  <c r="AD65" i="3"/>
  <c r="AE65" i="3"/>
  <c r="AD66" i="3"/>
  <c r="AE66" i="3"/>
  <c r="AD67" i="3"/>
  <c r="AE67" i="3"/>
  <c r="AD68" i="3"/>
  <c r="AE68" i="3"/>
  <c r="AD69" i="3"/>
  <c r="AE69" i="3"/>
  <c r="AD70" i="3"/>
  <c r="AE70" i="3"/>
  <c r="AD71" i="3"/>
  <c r="AE71" i="3"/>
  <c r="AD72" i="3"/>
  <c r="AE72" i="3"/>
  <c r="AD73" i="3"/>
  <c r="AE73" i="3"/>
  <c r="AE40" i="3"/>
  <c r="AD40" i="3"/>
  <c r="AD4" i="3"/>
  <c r="AE4" i="3"/>
  <c r="AD5" i="3"/>
  <c r="AE5" i="3"/>
  <c r="AD6" i="3"/>
  <c r="AE6" i="3"/>
  <c r="AD7" i="3"/>
  <c r="AE7" i="3"/>
  <c r="AD8" i="3"/>
  <c r="AE8" i="3"/>
  <c r="AD9" i="3"/>
  <c r="AE9" i="3"/>
  <c r="AD10" i="3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D33" i="3"/>
  <c r="AE33" i="3"/>
  <c r="AD34" i="3"/>
  <c r="AE34" i="3"/>
  <c r="AD35" i="3"/>
  <c r="AE35" i="3"/>
  <c r="AD36" i="3"/>
  <c r="AE36" i="3"/>
  <c r="AE3" i="3"/>
  <c r="AD3" i="3"/>
  <c r="BM115" i="1"/>
  <c r="BN115" i="1"/>
  <c r="BO115" i="1"/>
  <c r="BP115" i="1"/>
  <c r="BQ115" i="1"/>
  <c r="BR115" i="1"/>
  <c r="BS115" i="1"/>
  <c r="BM116" i="1"/>
  <c r="BN116" i="1"/>
  <c r="BO116" i="1"/>
  <c r="BP116" i="1"/>
  <c r="BQ116" i="1"/>
  <c r="BR116" i="1"/>
  <c r="BS116" i="1"/>
  <c r="BM117" i="1"/>
  <c r="BN117" i="1"/>
  <c r="BO117" i="1"/>
  <c r="BP117" i="1"/>
  <c r="BQ117" i="1"/>
  <c r="BR117" i="1"/>
  <c r="BS117" i="1"/>
  <c r="BM118" i="1"/>
  <c r="BN118" i="1"/>
  <c r="BO118" i="1"/>
  <c r="BP118" i="1"/>
  <c r="BQ118" i="1"/>
  <c r="BR118" i="1"/>
  <c r="BS118" i="1"/>
  <c r="BM119" i="1"/>
  <c r="BN119" i="1"/>
  <c r="BO119" i="1"/>
  <c r="BP119" i="1"/>
  <c r="BQ119" i="1"/>
  <c r="BR119" i="1"/>
  <c r="BS119" i="1"/>
  <c r="BM120" i="1"/>
  <c r="BN120" i="1"/>
  <c r="BO120" i="1"/>
  <c r="BP120" i="1"/>
  <c r="BQ120" i="1"/>
  <c r="BR120" i="1"/>
  <c r="BS120" i="1"/>
  <c r="BM121" i="1"/>
  <c r="BN121" i="1"/>
  <c r="BO121" i="1"/>
  <c r="BP121" i="1"/>
  <c r="BQ121" i="1"/>
  <c r="BR121" i="1"/>
  <c r="BS121" i="1"/>
  <c r="BM122" i="1"/>
  <c r="BN122" i="1"/>
  <c r="BO122" i="1"/>
  <c r="BP122" i="1"/>
  <c r="BQ122" i="1"/>
  <c r="BR122" i="1"/>
  <c r="BS122" i="1"/>
  <c r="BM123" i="1"/>
  <c r="BN123" i="1"/>
  <c r="BO123" i="1"/>
  <c r="BP123" i="1"/>
  <c r="BQ123" i="1"/>
  <c r="BR123" i="1"/>
  <c r="BS123" i="1"/>
  <c r="BM124" i="1"/>
  <c r="BN124" i="1"/>
  <c r="BO124" i="1"/>
  <c r="BP124" i="1"/>
  <c r="BQ124" i="1"/>
  <c r="BR124" i="1"/>
  <c r="BS124" i="1"/>
  <c r="BM125" i="1"/>
  <c r="BN125" i="1"/>
  <c r="BO125" i="1"/>
  <c r="BP125" i="1"/>
  <c r="BQ125" i="1"/>
  <c r="BR125" i="1"/>
  <c r="BS125" i="1"/>
  <c r="BM126" i="1"/>
  <c r="BN126" i="1"/>
  <c r="BO126" i="1"/>
  <c r="BP126" i="1"/>
  <c r="BQ126" i="1"/>
  <c r="BR126" i="1"/>
  <c r="BS126" i="1"/>
  <c r="BM127" i="1"/>
  <c r="BN127" i="1"/>
  <c r="BO127" i="1"/>
  <c r="BP127" i="1"/>
  <c r="BQ127" i="1"/>
  <c r="BR127" i="1"/>
  <c r="BS127" i="1"/>
  <c r="BM128" i="1"/>
  <c r="BN128" i="1"/>
  <c r="BO128" i="1"/>
  <c r="BP128" i="1"/>
  <c r="BQ128" i="1"/>
  <c r="BR128" i="1"/>
  <c r="BS128" i="1"/>
  <c r="BM129" i="1"/>
  <c r="BN129" i="1"/>
  <c r="BO129" i="1"/>
  <c r="BP129" i="1"/>
  <c r="BQ129" i="1"/>
  <c r="BR129" i="1"/>
  <c r="BS129" i="1"/>
  <c r="BM130" i="1"/>
  <c r="BN130" i="1"/>
  <c r="BO130" i="1"/>
  <c r="BP130" i="1"/>
  <c r="BQ130" i="1"/>
  <c r="BR130" i="1"/>
  <c r="BS130" i="1"/>
  <c r="BM131" i="1"/>
  <c r="BN131" i="1"/>
  <c r="BO131" i="1"/>
  <c r="BP131" i="1"/>
  <c r="BQ131" i="1"/>
  <c r="BR131" i="1"/>
  <c r="BS131" i="1"/>
  <c r="BM132" i="1"/>
  <c r="BN132" i="1"/>
  <c r="BO132" i="1"/>
  <c r="BP132" i="1"/>
  <c r="BQ132" i="1"/>
  <c r="BR132" i="1"/>
  <c r="BS132" i="1"/>
  <c r="BM133" i="1"/>
  <c r="BN133" i="1"/>
  <c r="BO133" i="1"/>
  <c r="BP133" i="1"/>
  <c r="BQ133" i="1"/>
  <c r="BR133" i="1"/>
  <c r="BS133" i="1"/>
  <c r="BM134" i="1"/>
  <c r="BN134" i="1"/>
  <c r="BO134" i="1"/>
  <c r="BP134" i="1"/>
  <c r="BQ134" i="1"/>
  <c r="BR134" i="1"/>
  <c r="BS134" i="1"/>
  <c r="BM135" i="1"/>
  <c r="BN135" i="1"/>
  <c r="BO135" i="1"/>
  <c r="BP135" i="1"/>
  <c r="BQ135" i="1"/>
  <c r="BR135" i="1"/>
  <c r="BS135" i="1"/>
  <c r="BM136" i="1"/>
  <c r="BN136" i="1"/>
  <c r="BO136" i="1"/>
  <c r="BP136" i="1"/>
  <c r="BQ136" i="1"/>
  <c r="BR136" i="1"/>
  <c r="BS136" i="1"/>
  <c r="BM137" i="1"/>
  <c r="BN137" i="1"/>
  <c r="BO137" i="1"/>
  <c r="BP137" i="1"/>
  <c r="BQ137" i="1"/>
  <c r="BR137" i="1"/>
  <c r="BS137" i="1"/>
  <c r="BM138" i="1"/>
  <c r="BN138" i="1"/>
  <c r="BO138" i="1"/>
  <c r="BP138" i="1"/>
  <c r="BQ138" i="1"/>
  <c r="BR138" i="1"/>
  <c r="BS138" i="1"/>
  <c r="BM139" i="1"/>
  <c r="BN139" i="1"/>
  <c r="BO139" i="1"/>
  <c r="BP139" i="1"/>
  <c r="BQ139" i="1"/>
  <c r="BR139" i="1"/>
  <c r="BS139" i="1"/>
  <c r="BM140" i="1"/>
  <c r="BN140" i="1"/>
  <c r="BO140" i="1"/>
  <c r="BP140" i="1"/>
  <c r="BQ140" i="1"/>
  <c r="BR140" i="1"/>
  <c r="BS140" i="1"/>
  <c r="BM141" i="1"/>
  <c r="BN141" i="1"/>
  <c r="BO141" i="1"/>
  <c r="BP141" i="1"/>
  <c r="BQ141" i="1"/>
  <c r="BR141" i="1"/>
  <c r="BS141" i="1"/>
  <c r="BM142" i="1"/>
  <c r="BN142" i="1"/>
  <c r="BO142" i="1"/>
  <c r="BP142" i="1"/>
  <c r="BQ142" i="1"/>
  <c r="BR142" i="1"/>
  <c r="BS142" i="1"/>
  <c r="BM143" i="1"/>
  <c r="BN143" i="1"/>
  <c r="BO143" i="1"/>
  <c r="BP143" i="1"/>
  <c r="BQ143" i="1"/>
  <c r="BR143" i="1"/>
  <c r="BS143" i="1"/>
  <c r="BM144" i="1"/>
  <c r="BN144" i="1"/>
  <c r="BO144" i="1"/>
  <c r="BP144" i="1"/>
  <c r="BQ144" i="1"/>
  <c r="BR144" i="1"/>
  <c r="BS144" i="1"/>
  <c r="BM145" i="1"/>
  <c r="BN145" i="1"/>
  <c r="BO145" i="1"/>
  <c r="BP145" i="1"/>
  <c r="BQ145" i="1"/>
  <c r="BR145" i="1"/>
  <c r="BS145" i="1"/>
  <c r="BM146" i="1"/>
  <c r="BN146" i="1"/>
  <c r="BO146" i="1"/>
  <c r="BP146" i="1"/>
  <c r="BQ146" i="1"/>
  <c r="BR146" i="1"/>
  <c r="BS146" i="1"/>
  <c r="BM147" i="1"/>
  <c r="BN147" i="1"/>
  <c r="BO147" i="1"/>
  <c r="BP147" i="1"/>
  <c r="BQ147" i="1"/>
  <c r="BR147" i="1"/>
  <c r="BS147" i="1"/>
  <c r="BN114" i="1"/>
  <c r="BO114" i="1"/>
  <c r="BP114" i="1"/>
  <c r="BQ114" i="1"/>
  <c r="BR114" i="1"/>
  <c r="BS114" i="1"/>
  <c r="BM114" i="1"/>
  <c r="BM78" i="1"/>
  <c r="BN78" i="1"/>
  <c r="BO78" i="1"/>
  <c r="BP78" i="1"/>
  <c r="BQ78" i="1"/>
  <c r="BR78" i="1"/>
  <c r="BS78" i="1"/>
  <c r="BM79" i="1"/>
  <c r="BN79" i="1"/>
  <c r="BO79" i="1"/>
  <c r="BP79" i="1"/>
  <c r="BQ79" i="1"/>
  <c r="BR79" i="1"/>
  <c r="BS79" i="1"/>
  <c r="BM80" i="1"/>
  <c r="BN80" i="1"/>
  <c r="BO80" i="1"/>
  <c r="BP80" i="1"/>
  <c r="BQ80" i="1"/>
  <c r="BR80" i="1"/>
  <c r="BS80" i="1"/>
  <c r="BM81" i="1"/>
  <c r="BN81" i="1"/>
  <c r="BO81" i="1"/>
  <c r="BP81" i="1"/>
  <c r="BQ81" i="1"/>
  <c r="BR81" i="1"/>
  <c r="BS81" i="1"/>
  <c r="BM82" i="1"/>
  <c r="BN82" i="1"/>
  <c r="BO82" i="1"/>
  <c r="BP82" i="1"/>
  <c r="BQ82" i="1"/>
  <c r="BR82" i="1"/>
  <c r="BS82" i="1"/>
  <c r="BM83" i="1"/>
  <c r="BN83" i="1"/>
  <c r="BO83" i="1"/>
  <c r="BP83" i="1"/>
  <c r="BQ83" i="1"/>
  <c r="BR83" i="1"/>
  <c r="BS83" i="1"/>
  <c r="BM84" i="1"/>
  <c r="BN84" i="1"/>
  <c r="BO84" i="1"/>
  <c r="BP84" i="1"/>
  <c r="BQ84" i="1"/>
  <c r="BR84" i="1"/>
  <c r="BS84" i="1"/>
  <c r="BM85" i="1"/>
  <c r="BN85" i="1"/>
  <c r="BO85" i="1"/>
  <c r="BP85" i="1"/>
  <c r="BQ85" i="1"/>
  <c r="BR85" i="1"/>
  <c r="BS85" i="1"/>
  <c r="BM86" i="1"/>
  <c r="BN86" i="1"/>
  <c r="BO86" i="1"/>
  <c r="BP86" i="1"/>
  <c r="BQ86" i="1"/>
  <c r="BR86" i="1"/>
  <c r="BS86" i="1"/>
  <c r="BM87" i="1"/>
  <c r="BN87" i="1"/>
  <c r="BO87" i="1"/>
  <c r="BP87" i="1"/>
  <c r="BQ87" i="1"/>
  <c r="BR87" i="1"/>
  <c r="BS87" i="1"/>
  <c r="BM88" i="1"/>
  <c r="BN88" i="1"/>
  <c r="BO88" i="1"/>
  <c r="BP88" i="1"/>
  <c r="BQ88" i="1"/>
  <c r="BR88" i="1"/>
  <c r="BS88" i="1"/>
  <c r="BM89" i="1"/>
  <c r="BN89" i="1"/>
  <c r="BO89" i="1"/>
  <c r="BP89" i="1"/>
  <c r="BQ89" i="1"/>
  <c r="BR89" i="1"/>
  <c r="BS89" i="1"/>
  <c r="BM90" i="1"/>
  <c r="BN90" i="1"/>
  <c r="BO90" i="1"/>
  <c r="BP90" i="1"/>
  <c r="BQ90" i="1"/>
  <c r="BR90" i="1"/>
  <c r="BS90" i="1"/>
  <c r="BM91" i="1"/>
  <c r="BN91" i="1"/>
  <c r="BO91" i="1"/>
  <c r="BP91" i="1"/>
  <c r="BQ91" i="1"/>
  <c r="BR91" i="1"/>
  <c r="BS91" i="1"/>
  <c r="BM92" i="1"/>
  <c r="BN92" i="1"/>
  <c r="BO92" i="1"/>
  <c r="BP92" i="1"/>
  <c r="BQ92" i="1"/>
  <c r="BR92" i="1"/>
  <c r="BS92" i="1"/>
  <c r="BM93" i="1"/>
  <c r="BN93" i="1"/>
  <c r="BO93" i="1"/>
  <c r="BP93" i="1"/>
  <c r="BQ93" i="1"/>
  <c r="BR93" i="1"/>
  <c r="BS93" i="1"/>
  <c r="BM94" i="1"/>
  <c r="BN94" i="1"/>
  <c r="BO94" i="1"/>
  <c r="BP94" i="1"/>
  <c r="BQ94" i="1"/>
  <c r="BR94" i="1"/>
  <c r="BS94" i="1"/>
  <c r="BM95" i="1"/>
  <c r="BN95" i="1"/>
  <c r="BO95" i="1"/>
  <c r="BP95" i="1"/>
  <c r="BQ95" i="1"/>
  <c r="BR95" i="1"/>
  <c r="BS95" i="1"/>
  <c r="BM96" i="1"/>
  <c r="BN96" i="1"/>
  <c r="BO96" i="1"/>
  <c r="BP96" i="1"/>
  <c r="BQ96" i="1"/>
  <c r="BR96" i="1"/>
  <c r="BS96" i="1"/>
  <c r="BM97" i="1"/>
  <c r="BN97" i="1"/>
  <c r="BO97" i="1"/>
  <c r="BP97" i="1"/>
  <c r="BQ97" i="1"/>
  <c r="BR97" i="1"/>
  <c r="BS97" i="1"/>
  <c r="BM98" i="1"/>
  <c r="BN98" i="1"/>
  <c r="BO98" i="1"/>
  <c r="BP98" i="1"/>
  <c r="BQ98" i="1"/>
  <c r="BR98" i="1"/>
  <c r="BS98" i="1"/>
  <c r="BM99" i="1"/>
  <c r="BN99" i="1"/>
  <c r="BO99" i="1"/>
  <c r="BP99" i="1"/>
  <c r="BQ99" i="1"/>
  <c r="BR99" i="1"/>
  <c r="BS99" i="1"/>
  <c r="BM100" i="1"/>
  <c r="BN100" i="1"/>
  <c r="BO100" i="1"/>
  <c r="BP100" i="1"/>
  <c r="BQ100" i="1"/>
  <c r="BR100" i="1"/>
  <c r="BS100" i="1"/>
  <c r="BM101" i="1"/>
  <c r="BN101" i="1"/>
  <c r="BO101" i="1"/>
  <c r="BP101" i="1"/>
  <c r="BQ101" i="1"/>
  <c r="BR101" i="1"/>
  <c r="BS101" i="1"/>
  <c r="BM102" i="1"/>
  <c r="BN102" i="1"/>
  <c r="BO102" i="1"/>
  <c r="BP102" i="1"/>
  <c r="BQ102" i="1"/>
  <c r="BR102" i="1"/>
  <c r="BS102" i="1"/>
  <c r="BM103" i="1"/>
  <c r="BN103" i="1"/>
  <c r="BO103" i="1"/>
  <c r="BP103" i="1"/>
  <c r="BQ103" i="1"/>
  <c r="BR103" i="1"/>
  <c r="BS103" i="1"/>
  <c r="BM104" i="1"/>
  <c r="BN104" i="1"/>
  <c r="BO104" i="1"/>
  <c r="BP104" i="1"/>
  <c r="BQ104" i="1"/>
  <c r="BR104" i="1"/>
  <c r="BS104" i="1"/>
  <c r="BM105" i="1"/>
  <c r="BN105" i="1"/>
  <c r="BO105" i="1"/>
  <c r="BP105" i="1"/>
  <c r="BQ105" i="1"/>
  <c r="BR105" i="1"/>
  <c r="BS105" i="1"/>
  <c r="BM106" i="1"/>
  <c r="BN106" i="1"/>
  <c r="BO106" i="1"/>
  <c r="BP106" i="1"/>
  <c r="BQ106" i="1"/>
  <c r="BR106" i="1"/>
  <c r="BS106" i="1"/>
  <c r="BM107" i="1"/>
  <c r="BN107" i="1"/>
  <c r="BO107" i="1"/>
  <c r="BP107" i="1"/>
  <c r="BQ107" i="1"/>
  <c r="BR107" i="1"/>
  <c r="BS107" i="1"/>
  <c r="BM108" i="1"/>
  <c r="BN108" i="1"/>
  <c r="BO108" i="1"/>
  <c r="BP108" i="1"/>
  <c r="BQ108" i="1"/>
  <c r="BR108" i="1"/>
  <c r="BS108" i="1"/>
  <c r="BM109" i="1"/>
  <c r="BN109" i="1"/>
  <c r="BO109" i="1"/>
  <c r="BP109" i="1"/>
  <c r="BQ109" i="1"/>
  <c r="BR109" i="1"/>
  <c r="BS109" i="1"/>
  <c r="BM110" i="1"/>
  <c r="BN110" i="1"/>
  <c r="BO110" i="1"/>
  <c r="BP110" i="1"/>
  <c r="BQ110" i="1"/>
  <c r="BR110" i="1"/>
  <c r="BS110" i="1"/>
  <c r="BN77" i="1"/>
  <c r="BO77" i="1"/>
  <c r="BP77" i="1"/>
  <c r="BQ77" i="1"/>
  <c r="BR77" i="1"/>
  <c r="BS77" i="1"/>
  <c r="BM77" i="1"/>
  <c r="BM41" i="1"/>
  <c r="BN41" i="1"/>
  <c r="BO41" i="1"/>
  <c r="BP41" i="1"/>
  <c r="BQ41" i="1"/>
  <c r="BR41" i="1"/>
  <c r="BS41" i="1"/>
  <c r="BM42" i="1"/>
  <c r="BN42" i="1"/>
  <c r="BO42" i="1"/>
  <c r="BP42" i="1"/>
  <c r="BQ42" i="1"/>
  <c r="BR42" i="1"/>
  <c r="BS42" i="1"/>
  <c r="BM43" i="1"/>
  <c r="BN43" i="1"/>
  <c r="BO43" i="1"/>
  <c r="BP43" i="1"/>
  <c r="BQ43" i="1"/>
  <c r="BR43" i="1"/>
  <c r="BS43" i="1"/>
  <c r="BM44" i="1"/>
  <c r="BN44" i="1"/>
  <c r="BO44" i="1"/>
  <c r="BP44" i="1"/>
  <c r="BQ44" i="1"/>
  <c r="BR44" i="1"/>
  <c r="BS44" i="1"/>
  <c r="BM45" i="1"/>
  <c r="BN45" i="1"/>
  <c r="BO45" i="1"/>
  <c r="BP45" i="1"/>
  <c r="BQ45" i="1"/>
  <c r="BR45" i="1"/>
  <c r="BS45" i="1"/>
  <c r="BM46" i="1"/>
  <c r="BN46" i="1"/>
  <c r="BO46" i="1"/>
  <c r="BP46" i="1"/>
  <c r="BQ46" i="1"/>
  <c r="BR46" i="1"/>
  <c r="BS46" i="1"/>
  <c r="BM47" i="1"/>
  <c r="BN47" i="1"/>
  <c r="BO47" i="1"/>
  <c r="BP47" i="1"/>
  <c r="BQ47" i="1"/>
  <c r="BR47" i="1"/>
  <c r="BS47" i="1"/>
  <c r="BM48" i="1"/>
  <c r="BN48" i="1"/>
  <c r="BO48" i="1"/>
  <c r="BP48" i="1"/>
  <c r="BQ48" i="1"/>
  <c r="BR48" i="1"/>
  <c r="BS48" i="1"/>
  <c r="BM49" i="1"/>
  <c r="BN49" i="1"/>
  <c r="BO49" i="1"/>
  <c r="BP49" i="1"/>
  <c r="BQ49" i="1"/>
  <c r="BR49" i="1"/>
  <c r="BS49" i="1"/>
  <c r="BM50" i="1"/>
  <c r="BN50" i="1"/>
  <c r="BO50" i="1"/>
  <c r="BP50" i="1"/>
  <c r="BQ50" i="1"/>
  <c r="BR50" i="1"/>
  <c r="BS50" i="1"/>
  <c r="BM51" i="1"/>
  <c r="BN51" i="1"/>
  <c r="BO51" i="1"/>
  <c r="BP51" i="1"/>
  <c r="BQ51" i="1"/>
  <c r="BR51" i="1"/>
  <c r="BS51" i="1"/>
  <c r="BM52" i="1"/>
  <c r="BN52" i="1"/>
  <c r="BO52" i="1"/>
  <c r="BP52" i="1"/>
  <c r="BQ52" i="1"/>
  <c r="BR52" i="1"/>
  <c r="BS52" i="1"/>
  <c r="BM53" i="1"/>
  <c r="BN53" i="1"/>
  <c r="BO53" i="1"/>
  <c r="BP53" i="1"/>
  <c r="BQ53" i="1"/>
  <c r="BR53" i="1"/>
  <c r="BS53" i="1"/>
  <c r="BM54" i="1"/>
  <c r="BN54" i="1"/>
  <c r="BO54" i="1"/>
  <c r="BP54" i="1"/>
  <c r="BQ54" i="1"/>
  <c r="BR54" i="1"/>
  <c r="BS54" i="1"/>
  <c r="BM55" i="1"/>
  <c r="BN55" i="1"/>
  <c r="BO55" i="1"/>
  <c r="BP55" i="1"/>
  <c r="BQ55" i="1"/>
  <c r="BR55" i="1"/>
  <c r="BS55" i="1"/>
  <c r="BM56" i="1"/>
  <c r="BN56" i="1"/>
  <c r="BO56" i="1"/>
  <c r="BP56" i="1"/>
  <c r="BQ56" i="1"/>
  <c r="BR56" i="1"/>
  <c r="BS56" i="1"/>
  <c r="BM57" i="1"/>
  <c r="BN57" i="1"/>
  <c r="BO57" i="1"/>
  <c r="BP57" i="1"/>
  <c r="BQ57" i="1"/>
  <c r="BR57" i="1"/>
  <c r="BS57" i="1"/>
  <c r="BM58" i="1"/>
  <c r="BN58" i="1"/>
  <c r="BO58" i="1"/>
  <c r="BP58" i="1"/>
  <c r="BQ58" i="1"/>
  <c r="BR58" i="1"/>
  <c r="BS58" i="1"/>
  <c r="BM59" i="1"/>
  <c r="BN59" i="1"/>
  <c r="BO59" i="1"/>
  <c r="BP59" i="1"/>
  <c r="BQ59" i="1"/>
  <c r="BR59" i="1"/>
  <c r="BS59" i="1"/>
  <c r="BM60" i="1"/>
  <c r="BN60" i="1"/>
  <c r="BO60" i="1"/>
  <c r="BP60" i="1"/>
  <c r="BQ60" i="1"/>
  <c r="BR60" i="1"/>
  <c r="BS60" i="1"/>
  <c r="BM61" i="1"/>
  <c r="BN61" i="1"/>
  <c r="BO61" i="1"/>
  <c r="BP61" i="1"/>
  <c r="BQ61" i="1"/>
  <c r="BR61" i="1"/>
  <c r="BS61" i="1"/>
  <c r="BM62" i="1"/>
  <c r="BN62" i="1"/>
  <c r="BO62" i="1"/>
  <c r="BP62" i="1"/>
  <c r="BQ62" i="1"/>
  <c r="BR62" i="1"/>
  <c r="BS62" i="1"/>
  <c r="BM63" i="1"/>
  <c r="BN63" i="1"/>
  <c r="BO63" i="1"/>
  <c r="BP63" i="1"/>
  <c r="BQ63" i="1"/>
  <c r="BR63" i="1"/>
  <c r="BS63" i="1"/>
  <c r="BM64" i="1"/>
  <c r="BN64" i="1"/>
  <c r="BO64" i="1"/>
  <c r="BP64" i="1"/>
  <c r="BQ64" i="1"/>
  <c r="BR64" i="1"/>
  <c r="BS64" i="1"/>
  <c r="BM65" i="1"/>
  <c r="BN65" i="1"/>
  <c r="BO65" i="1"/>
  <c r="BP65" i="1"/>
  <c r="BQ65" i="1"/>
  <c r="BR65" i="1"/>
  <c r="BS65" i="1"/>
  <c r="BM66" i="1"/>
  <c r="BN66" i="1"/>
  <c r="BO66" i="1"/>
  <c r="BP66" i="1"/>
  <c r="BQ66" i="1"/>
  <c r="BR66" i="1"/>
  <c r="BS66" i="1"/>
  <c r="BM67" i="1"/>
  <c r="BN67" i="1"/>
  <c r="BO67" i="1"/>
  <c r="BP67" i="1"/>
  <c r="BQ67" i="1"/>
  <c r="BR67" i="1"/>
  <c r="BS67" i="1"/>
  <c r="BM68" i="1"/>
  <c r="BN68" i="1"/>
  <c r="BO68" i="1"/>
  <c r="BP68" i="1"/>
  <c r="BQ68" i="1"/>
  <c r="BR68" i="1"/>
  <c r="BS68" i="1"/>
  <c r="BM69" i="1"/>
  <c r="BN69" i="1"/>
  <c r="BO69" i="1"/>
  <c r="BP69" i="1"/>
  <c r="BQ69" i="1"/>
  <c r="BR69" i="1"/>
  <c r="BS69" i="1"/>
  <c r="BM70" i="1"/>
  <c r="BN70" i="1"/>
  <c r="BO70" i="1"/>
  <c r="BP70" i="1"/>
  <c r="BQ70" i="1"/>
  <c r="BR70" i="1"/>
  <c r="BS70" i="1"/>
  <c r="BM71" i="1"/>
  <c r="BN71" i="1"/>
  <c r="BO71" i="1"/>
  <c r="BP71" i="1"/>
  <c r="BQ71" i="1"/>
  <c r="BR71" i="1"/>
  <c r="BS71" i="1"/>
  <c r="BM72" i="1"/>
  <c r="BN72" i="1"/>
  <c r="BO72" i="1"/>
  <c r="BP72" i="1"/>
  <c r="BQ72" i="1"/>
  <c r="BR72" i="1"/>
  <c r="BS72" i="1"/>
  <c r="BM73" i="1"/>
  <c r="BN73" i="1"/>
  <c r="BO73" i="1"/>
  <c r="BP73" i="1"/>
  <c r="BQ73" i="1"/>
  <c r="BR73" i="1"/>
  <c r="BS73" i="1"/>
  <c r="BN40" i="1"/>
  <c r="BO40" i="1"/>
  <c r="BP40" i="1"/>
  <c r="BQ40" i="1"/>
  <c r="BR40" i="1"/>
  <c r="BS40" i="1"/>
  <c r="BM40" i="1"/>
  <c r="BM4" i="1"/>
  <c r="BN4" i="1"/>
  <c r="BO4" i="1"/>
  <c r="BP4" i="1"/>
  <c r="BQ4" i="1"/>
  <c r="BR4" i="1"/>
  <c r="BS4" i="1"/>
  <c r="BM5" i="1"/>
  <c r="BN5" i="1"/>
  <c r="BO5" i="1"/>
  <c r="BP5" i="1"/>
  <c r="BQ5" i="1"/>
  <c r="BR5" i="1"/>
  <c r="BS5" i="1"/>
  <c r="BM6" i="1"/>
  <c r="BN6" i="1"/>
  <c r="BO6" i="1"/>
  <c r="BP6" i="1"/>
  <c r="BQ6" i="1"/>
  <c r="BR6" i="1"/>
  <c r="BS6" i="1"/>
  <c r="BM7" i="1"/>
  <c r="BN7" i="1"/>
  <c r="BO7" i="1"/>
  <c r="BP7" i="1"/>
  <c r="BQ7" i="1"/>
  <c r="BR7" i="1"/>
  <c r="BS7" i="1"/>
  <c r="BM8" i="1"/>
  <c r="BN8" i="1"/>
  <c r="BO8" i="1"/>
  <c r="BP8" i="1"/>
  <c r="BQ8" i="1"/>
  <c r="BR8" i="1"/>
  <c r="BS8" i="1"/>
  <c r="BM9" i="1"/>
  <c r="BN9" i="1"/>
  <c r="BO9" i="1"/>
  <c r="BP9" i="1"/>
  <c r="BQ9" i="1"/>
  <c r="BR9" i="1"/>
  <c r="BS9" i="1"/>
  <c r="BM10" i="1"/>
  <c r="BN10" i="1"/>
  <c r="BO10" i="1"/>
  <c r="BP10" i="1"/>
  <c r="BQ10" i="1"/>
  <c r="BR10" i="1"/>
  <c r="BS10" i="1"/>
  <c r="BM11" i="1"/>
  <c r="BN11" i="1"/>
  <c r="BO11" i="1"/>
  <c r="BP11" i="1"/>
  <c r="BQ11" i="1"/>
  <c r="BR11" i="1"/>
  <c r="BS11" i="1"/>
  <c r="BM12" i="1"/>
  <c r="BN12" i="1"/>
  <c r="BO12" i="1"/>
  <c r="BP12" i="1"/>
  <c r="BQ12" i="1"/>
  <c r="BR12" i="1"/>
  <c r="BS12" i="1"/>
  <c r="BM13" i="1"/>
  <c r="BN13" i="1"/>
  <c r="BO13" i="1"/>
  <c r="BP13" i="1"/>
  <c r="BQ13" i="1"/>
  <c r="BR13" i="1"/>
  <c r="BS13" i="1"/>
  <c r="BM14" i="1"/>
  <c r="BN14" i="1"/>
  <c r="BO14" i="1"/>
  <c r="BP14" i="1"/>
  <c r="BQ14" i="1"/>
  <c r="BR14" i="1"/>
  <c r="BS14" i="1"/>
  <c r="BM15" i="1"/>
  <c r="BN15" i="1"/>
  <c r="BO15" i="1"/>
  <c r="BP15" i="1"/>
  <c r="BQ15" i="1"/>
  <c r="BR15" i="1"/>
  <c r="BS15" i="1"/>
  <c r="BM16" i="1"/>
  <c r="BN16" i="1"/>
  <c r="BO16" i="1"/>
  <c r="BP16" i="1"/>
  <c r="BQ16" i="1"/>
  <c r="BR16" i="1"/>
  <c r="BS16" i="1"/>
  <c r="BM17" i="1"/>
  <c r="BN17" i="1"/>
  <c r="BO17" i="1"/>
  <c r="BP17" i="1"/>
  <c r="BQ17" i="1"/>
  <c r="BR17" i="1"/>
  <c r="BS17" i="1"/>
  <c r="BM18" i="1"/>
  <c r="BN18" i="1"/>
  <c r="BO18" i="1"/>
  <c r="BP18" i="1"/>
  <c r="BQ18" i="1"/>
  <c r="BR18" i="1"/>
  <c r="BS18" i="1"/>
  <c r="BM19" i="1"/>
  <c r="BN19" i="1"/>
  <c r="BO19" i="1"/>
  <c r="BP19" i="1"/>
  <c r="BQ19" i="1"/>
  <c r="BR19" i="1"/>
  <c r="BS19" i="1"/>
  <c r="BM20" i="1"/>
  <c r="BN20" i="1"/>
  <c r="BO20" i="1"/>
  <c r="BP20" i="1"/>
  <c r="BQ20" i="1"/>
  <c r="BR20" i="1"/>
  <c r="BS20" i="1"/>
  <c r="BM21" i="1"/>
  <c r="BN21" i="1"/>
  <c r="BO21" i="1"/>
  <c r="BP21" i="1"/>
  <c r="BQ21" i="1"/>
  <c r="BR21" i="1"/>
  <c r="BS21" i="1"/>
  <c r="BM22" i="1"/>
  <c r="BN22" i="1"/>
  <c r="BO22" i="1"/>
  <c r="BP22" i="1"/>
  <c r="BQ22" i="1"/>
  <c r="BR22" i="1"/>
  <c r="BS22" i="1"/>
  <c r="BM23" i="1"/>
  <c r="BN23" i="1"/>
  <c r="BO23" i="1"/>
  <c r="BP23" i="1"/>
  <c r="BQ23" i="1"/>
  <c r="BR23" i="1"/>
  <c r="BS23" i="1"/>
  <c r="BM24" i="1"/>
  <c r="BN24" i="1"/>
  <c r="BO24" i="1"/>
  <c r="BP24" i="1"/>
  <c r="BQ24" i="1"/>
  <c r="BR24" i="1"/>
  <c r="BS24" i="1"/>
  <c r="BM25" i="1"/>
  <c r="BN25" i="1"/>
  <c r="BO25" i="1"/>
  <c r="BP25" i="1"/>
  <c r="BQ25" i="1"/>
  <c r="BR25" i="1"/>
  <c r="BS25" i="1"/>
  <c r="BM26" i="1"/>
  <c r="BN26" i="1"/>
  <c r="BO26" i="1"/>
  <c r="BP26" i="1"/>
  <c r="BQ26" i="1"/>
  <c r="BR26" i="1"/>
  <c r="BS26" i="1"/>
  <c r="BM27" i="1"/>
  <c r="BN27" i="1"/>
  <c r="BO27" i="1"/>
  <c r="BP27" i="1"/>
  <c r="BQ27" i="1"/>
  <c r="BR27" i="1"/>
  <c r="BS27" i="1"/>
  <c r="BM28" i="1"/>
  <c r="BN28" i="1"/>
  <c r="BO28" i="1"/>
  <c r="BP28" i="1"/>
  <c r="BQ28" i="1"/>
  <c r="BR28" i="1"/>
  <c r="BS28" i="1"/>
  <c r="BM29" i="1"/>
  <c r="BN29" i="1"/>
  <c r="BO29" i="1"/>
  <c r="BP29" i="1"/>
  <c r="BQ29" i="1"/>
  <c r="BR29" i="1"/>
  <c r="BS29" i="1"/>
  <c r="BM30" i="1"/>
  <c r="BN30" i="1"/>
  <c r="BO30" i="1"/>
  <c r="BP30" i="1"/>
  <c r="BQ30" i="1"/>
  <c r="BR30" i="1"/>
  <c r="BS30" i="1"/>
  <c r="BM31" i="1"/>
  <c r="BN31" i="1"/>
  <c r="BO31" i="1"/>
  <c r="BP31" i="1"/>
  <c r="BQ31" i="1"/>
  <c r="BR31" i="1"/>
  <c r="BS31" i="1"/>
  <c r="BM32" i="1"/>
  <c r="BN32" i="1"/>
  <c r="BO32" i="1"/>
  <c r="BP32" i="1"/>
  <c r="BQ32" i="1"/>
  <c r="BR32" i="1"/>
  <c r="BS32" i="1"/>
  <c r="BM33" i="1"/>
  <c r="BN33" i="1"/>
  <c r="BO33" i="1"/>
  <c r="BP33" i="1"/>
  <c r="BQ33" i="1"/>
  <c r="BR33" i="1"/>
  <c r="BS33" i="1"/>
  <c r="BM34" i="1"/>
  <c r="BN34" i="1"/>
  <c r="BO34" i="1"/>
  <c r="BP34" i="1"/>
  <c r="BQ34" i="1"/>
  <c r="BR34" i="1"/>
  <c r="BS34" i="1"/>
  <c r="BM35" i="1"/>
  <c r="BN35" i="1"/>
  <c r="BO35" i="1"/>
  <c r="BP35" i="1"/>
  <c r="BQ35" i="1"/>
  <c r="BR35" i="1"/>
  <c r="BS35" i="1"/>
  <c r="BM36" i="1"/>
  <c r="BN36" i="1"/>
  <c r="BO36" i="1"/>
  <c r="BP36" i="1"/>
  <c r="BQ36" i="1"/>
  <c r="BR36" i="1"/>
  <c r="BS36" i="1"/>
  <c r="BN3" i="1"/>
  <c r="BO3" i="1"/>
  <c r="BP3" i="1"/>
  <c r="BQ3" i="1"/>
  <c r="BR3" i="1"/>
  <c r="BS3" i="1"/>
  <c r="BM3" i="1"/>
  <c r="BC3" i="1"/>
  <c r="AD4" i="1" l="1"/>
  <c r="BD4" i="1" s="1"/>
  <c r="AE4" i="1"/>
  <c r="BE4" i="1" s="1"/>
  <c r="AF4" i="1"/>
  <c r="BF4" i="1" s="1"/>
  <c r="AG4" i="1"/>
  <c r="BG4" i="1" s="1"/>
  <c r="AH4" i="1"/>
  <c r="BH4" i="1" s="1"/>
  <c r="AI4" i="1"/>
  <c r="BI4" i="1" s="1"/>
  <c r="AD5" i="1"/>
  <c r="BD5" i="1" s="1"/>
  <c r="AE5" i="1"/>
  <c r="BE5" i="1" s="1"/>
  <c r="AF5" i="1"/>
  <c r="BF5" i="1" s="1"/>
  <c r="AG5" i="1"/>
  <c r="BG5" i="1" s="1"/>
  <c r="AH5" i="1"/>
  <c r="BH5" i="1" s="1"/>
  <c r="AI5" i="1"/>
  <c r="BI5" i="1" s="1"/>
  <c r="AD6" i="1"/>
  <c r="BD6" i="1" s="1"/>
  <c r="AE6" i="1"/>
  <c r="BE6" i="1" s="1"/>
  <c r="AF6" i="1"/>
  <c r="BF6" i="1" s="1"/>
  <c r="AG6" i="1"/>
  <c r="BG6" i="1" s="1"/>
  <c r="AH6" i="1"/>
  <c r="BH6" i="1" s="1"/>
  <c r="AI6" i="1"/>
  <c r="BI6" i="1" s="1"/>
  <c r="AD7" i="1"/>
  <c r="BD7" i="1" s="1"/>
  <c r="AE7" i="1"/>
  <c r="BE7" i="1" s="1"/>
  <c r="AF7" i="1"/>
  <c r="BF7" i="1" s="1"/>
  <c r="AG7" i="1"/>
  <c r="BG7" i="1" s="1"/>
  <c r="AH7" i="1"/>
  <c r="BH7" i="1" s="1"/>
  <c r="AI7" i="1"/>
  <c r="BI7" i="1" s="1"/>
  <c r="AD8" i="1"/>
  <c r="BD8" i="1" s="1"/>
  <c r="AE8" i="1"/>
  <c r="BE8" i="1" s="1"/>
  <c r="AF8" i="1"/>
  <c r="BF8" i="1" s="1"/>
  <c r="AG8" i="1"/>
  <c r="BG8" i="1" s="1"/>
  <c r="AH8" i="1"/>
  <c r="BH8" i="1" s="1"/>
  <c r="AI8" i="1"/>
  <c r="BI8" i="1" s="1"/>
  <c r="AD9" i="1"/>
  <c r="BD9" i="1" s="1"/>
  <c r="AE9" i="1"/>
  <c r="BE9" i="1" s="1"/>
  <c r="AF9" i="1"/>
  <c r="BF9" i="1" s="1"/>
  <c r="AG9" i="1"/>
  <c r="BG9" i="1" s="1"/>
  <c r="AH9" i="1"/>
  <c r="BH9" i="1" s="1"/>
  <c r="AI9" i="1"/>
  <c r="BI9" i="1" s="1"/>
  <c r="AD10" i="1"/>
  <c r="BD10" i="1" s="1"/>
  <c r="AE10" i="1"/>
  <c r="BE10" i="1" s="1"/>
  <c r="AF10" i="1"/>
  <c r="BF10" i="1" s="1"/>
  <c r="AG10" i="1"/>
  <c r="BG10" i="1" s="1"/>
  <c r="AH10" i="1"/>
  <c r="BH10" i="1" s="1"/>
  <c r="AI10" i="1"/>
  <c r="BI10" i="1" s="1"/>
  <c r="AD11" i="1"/>
  <c r="BD11" i="1" s="1"/>
  <c r="AE11" i="1"/>
  <c r="BE11" i="1" s="1"/>
  <c r="AF11" i="1"/>
  <c r="BF11" i="1" s="1"/>
  <c r="AG11" i="1"/>
  <c r="BG11" i="1" s="1"/>
  <c r="AH11" i="1"/>
  <c r="BH11" i="1" s="1"/>
  <c r="AI11" i="1"/>
  <c r="BI11" i="1" s="1"/>
  <c r="AD12" i="1"/>
  <c r="BD12" i="1" s="1"/>
  <c r="AE12" i="1"/>
  <c r="BE12" i="1" s="1"/>
  <c r="AF12" i="1"/>
  <c r="BF12" i="1" s="1"/>
  <c r="AG12" i="1"/>
  <c r="BG12" i="1" s="1"/>
  <c r="AH12" i="1"/>
  <c r="BH12" i="1" s="1"/>
  <c r="AI12" i="1"/>
  <c r="BI12" i="1" s="1"/>
  <c r="AD13" i="1"/>
  <c r="BD13" i="1" s="1"/>
  <c r="AE13" i="1"/>
  <c r="BE13" i="1" s="1"/>
  <c r="AF13" i="1"/>
  <c r="BF13" i="1" s="1"/>
  <c r="AG13" i="1"/>
  <c r="BG13" i="1" s="1"/>
  <c r="AH13" i="1"/>
  <c r="BH13" i="1" s="1"/>
  <c r="AI13" i="1"/>
  <c r="BI13" i="1" s="1"/>
  <c r="AD14" i="1"/>
  <c r="BD14" i="1" s="1"/>
  <c r="AE14" i="1"/>
  <c r="BE14" i="1" s="1"/>
  <c r="AF14" i="1"/>
  <c r="BF14" i="1" s="1"/>
  <c r="AG14" i="1"/>
  <c r="BG14" i="1" s="1"/>
  <c r="AH14" i="1"/>
  <c r="BH14" i="1" s="1"/>
  <c r="AI14" i="1"/>
  <c r="BI14" i="1" s="1"/>
  <c r="AD15" i="1"/>
  <c r="BD15" i="1" s="1"/>
  <c r="AE15" i="1"/>
  <c r="BE15" i="1" s="1"/>
  <c r="AF15" i="1"/>
  <c r="BF15" i="1" s="1"/>
  <c r="AG15" i="1"/>
  <c r="BG15" i="1" s="1"/>
  <c r="AH15" i="1"/>
  <c r="BH15" i="1" s="1"/>
  <c r="AI15" i="1"/>
  <c r="BI15" i="1" s="1"/>
  <c r="AD16" i="1"/>
  <c r="BD16" i="1" s="1"/>
  <c r="AE16" i="1"/>
  <c r="BE16" i="1" s="1"/>
  <c r="AF16" i="1"/>
  <c r="BF16" i="1" s="1"/>
  <c r="AG16" i="1"/>
  <c r="BG16" i="1" s="1"/>
  <c r="AH16" i="1"/>
  <c r="BH16" i="1" s="1"/>
  <c r="AI16" i="1"/>
  <c r="BI16" i="1" s="1"/>
  <c r="AD17" i="1"/>
  <c r="BD17" i="1" s="1"/>
  <c r="AE17" i="1"/>
  <c r="BE17" i="1" s="1"/>
  <c r="AF17" i="1"/>
  <c r="BF17" i="1" s="1"/>
  <c r="AG17" i="1"/>
  <c r="BG17" i="1" s="1"/>
  <c r="AH17" i="1"/>
  <c r="BH17" i="1" s="1"/>
  <c r="AI17" i="1"/>
  <c r="BI17" i="1" s="1"/>
  <c r="AD18" i="1"/>
  <c r="BD18" i="1" s="1"/>
  <c r="AE18" i="1"/>
  <c r="BE18" i="1" s="1"/>
  <c r="AF18" i="1"/>
  <c r="BF18" i="1" s="1"/>
  <c r="AG18" i="1"/>
  <c r="BG18" i="1" s="1"/>
  <c r="AH18" i="1"/>
  <c r="BH18" i="1" s="1"/>
  <c r="AI18" i="1"/>
  <c r="BI18" i="1" s="1"/>
  <c r="AD19" i="1"/>
  <c r="BD19" i="1" s="1"/>
  <c r="AE19" i="1"/>
  <c r="BE19" i="1" s="1"/>
  <c r="AF19" i="1"/>
  <c r="BF19" i="1" s="1"/>
  <c r="AG19" i="1"/>
  <c r="BG19" i="1" s="1"/>
  <c r="AH19" i="1"/>
  <c r="BH19" i="1" s="1"/>
  <c r="AI19" i="1"/>
  <c r="BI19" i="1" s="1"/>
  <c r="AD20" i="1"/>
  <c r="BD20" i="1" s="1"/>
  <c r="AE20" i="1"/>
  <c r="BE20" i="1" s="1"/>
  <c r="AF20" i="1"/>
  <c r="BF20" i="1" s="1"/>
  <c r="AG20" i="1"/>
  <c r="BG20" i="1" s="1"/>
  <c r="AH20" i="1"/>
  <c r="BH20" i="1" s="1"/>
  <c r="AI20" i="1"/>
  <c r="BI20" i="1" s="1"/>
  <c r="AD21" i="1"/>
  <c r="BD21" i="1" s="1"/>
  <c r="AE21" i="1"/>
  <c r="BE21" i="1" s="1"/>
  <c r="AF21" i="1"/>
  <c r="BF21" i="1" s="1"/>
  <c r="AG21" i="1"/>
  <c r="BG21" i="1" s="1"/>
  <c r="AH21" i="1"/>
  <c r="BH21" i="1" s="1"/>
  <c r="AI21" i="1"/>
  <c r="BI21" i="1" s="1"/>
  <c r="AD22" i="1"/>
  <c r="BD22" i="1" s="1"/>
  <c r="AE22" i="1"/>
  <c r="BE22" i="1" s="1"/>
  <c r="AF22" i="1"/>
  <c r="BF22" i="1" s="1"/>
  <c r="AG22" i="1"/>
  <c r="BG22" i="1" s="1"/>
  <c r="AH22" i="1"/>
  <c r="BH22" i="1" s="1"/>
  <c r="AI22" i="1"/>
  <c r="BI22" i="1" s="1"/>
  <c r="AD23" i="1"/>
  <c r="BD23" i="1" s="1"/>
  <c r="AE23" i="1"/>
  <c r="BE23" i="1" s="1"/>
  <c r="AF23" i="1"/>
  <c r="BF23" i="1" s="1"/>
  <c r="AG23" i="1"/>
  <c r="BG23" i="1" s="1"/>
  <c r="AH23" i="1"/>
  <c r="BH23" i="1" s="1"/>
  <c r="AI23" i="1"/>
  <c r="BI23" i="1" s="1"/>
  <c r="AD24" i="1"/>
  <c r="BD24" i="1" s="1"/>
  <c r="AE24" i="1"/>
  <c r="BE24" i="1" s="1"/>
  <c r="AF24" i="1"/>
  <c r="BF24" i="1" s="1"/>
  <c r="AG24" i="1"/>
  <c r="BG24" i="1" s="1"/>
  <c r="AH24" i="1"/>
  <c r="BH24" i="1" s="1"/>
  <c r="AI24" i="1"/>
  <c r="BI24" i="1" s="1"/>
  <c r="AD25" i="1"/>
  <c r="BD25" i="1" s="1"/>
  <c r="AE25" i="1"/>
  <c r="BE25" i="1" s="1"/>
  <c r="AF25" i="1"/>
  <c r="BF25" i="1" s="1"/>
  <c r="AG25" i="1"/>
  <c r="BG25" i="1" s="1"/>
  <c r="AH25" i="1"/>
  <c r="BH25" i="1" s="1"/>
  <c r="AI25" i="1"/>
  <c r="BI25" i="1" s="1"/>
  <c r="AD26" i="1"/>
  <c r="BD26" i="1" s="1"/>
  <c r="AE26" i="1"/>
  <c r="BE26" i="1" s="1"/>
  <c r="AF26" i="1"/>
  <c r="BF26" i="1" s="1"/>
  <c r="AG26" i="1"/>
  <c r="BG26" i="1" s="1"/>
  <c r="AH26" i="1"/>
  <c r="BH26" i="1" s="1"/>
  <c r="AI26" i="1"/>
  <c r="BI26" i="1" s="1"/>
  <c r="AD27" i="1"/>
  <c r="BD27" i="1" s="1"/>
  <c r="AE27" i="1"/>
  <c r="BE27" i="1" s="1"/>
  <c r="AF27" i="1"/>
  <c r="BF27" i="1" s="1"/>
  <c r="AG27" i="1"/>
  <c r="BG27" i="1" s="1"/>
  <c r="AH27" i="1"/>
  <c r="BH27" i="1" s="1"/>
  <c r="AI27" i="1"/>
  <c r="BI27" i="1" s="1"/>
  <c r="AD28" i="1"/>
  <c r="BD28" i="1" s="1"/>
  <c r="AE28" i="1"/>
  <c r="BE28" i="1" s="1"/>
  <c r="AF28" i="1"/>
  <c r="BF28" i="1" s="1"/>
  <c r="AG28" i="1"/>
  <c r="BG28" i="1" s="1"/>
  <c r="AH28" i="1"/>
  <c r="BH28" i="1" s="1"/>
  <c r="AI28" i="1"/>
  <c r="BI28" i="1" s="1"/>
  <c r="AD29" i="1"/>
  <c r="BD29" i="1" s="1"/>
  <c r="AE29" i="1"/>
  <c r="BE29" i="1" s="1"/>
  <c r="AF29" i="1"/>
  <c r="BF29" i="1" s="1"/>
  <c r="AG29" i="1"/>
  <c r="BG29" i="1" s="1"/>
  <c r="AH29" i="1"/>
  <c r="BH29" i="1" s="1"/>
  <c r="AI29" i="1"/>
  <c r="BI29" i="1" s="1"/>
  <c r="AD30" i="1"/>
  <c r="BD30" i="1" s="1"/>
  <c r="AE30" i="1"/>
  <c r="BE30" i="1" s="1"/>
  <c r="AF30" i="1"/>
  <c r="BF30" i="1" s="1"/>
  <c r="AG30" i="1"/>
  <c r="BG30" i="1" s="1"/>
  <c r="AH30" i="1"/>
  <c r="BH30" i="1" s="1"/>
  <c r="AI30" i="1"/>
  <c r="BI30" i="1" s="1"/>
  <c r="AD31" i="1"/>
  <c r="BD31" i="1" s="1"/>
  <c r="AE31" i="1"/>
  <c r="BE31" i="1" s="1"/>
  <c r="AF31" i="1"/>
  <c r="BF31" i="1" s="1"/>
  <c r="AG31" i="1"/>
  <c r="BG31" i="1" s="1"/>
  <c r="AH31" i="1"/>
  <c r="BH31" i="1" s="1"/>
  <c r="AI31" i="1"/>
  <c r="BI31" i="1" s="1"/>
  <c r="AD32" i="1"/>
  <c r="BD32" i="1" s="1"/>
  <c r="AE32" i="1"/>
  <c r="BE32" i="1" s="1"/>
  <c r="AF32" i="1"/>
  <c r="BF32" i="1" s="1"/>
  <c r="AG32" i="1"/>
  <c r="BG32" i="1" s="1"/>
  <c r="AH32" i="1"/>
  <c r="BH32" i="1" s="1"/>
  <c r="AI32" i="1"/>
  <c r="BI32" i="1" s="1"/>
  <c r="AD33" i="1"/>
  <c r="BD33" i="1" s="1"/>
  <c r="AE33" i="1"/>
  <c r="BE33" i="1" s="1"/>
  <c r="AF33" i="1"/>
  <c r="BF33" i="1" s="1"/>
  <c r="AG33" i="1"/>
  <c r="BG33" i="1" s="1"/>
  <c r="AH33" i="1"/>
  <c r="BH33" i="1" s="1"/>
  <c r="AI33" i="1"/>
  <c r="BI33" i="1" s="1"/>
  <c r="AD34" i="1"/>
  <c r="BD34" i="1" s="1"/>
  <c r="AE34" i="1"/>
  <c r="BE34" i="1" s="1"/>
  <c r="AF34" i="1"/>
  <c r="BF34" i="1" s="1"/>
  <c r="AG34" i="1"/>
  <c r="BG34" i="1" s="1"/>
  <c r="AH34" i="1"/>
  <c r="BH34" i="1" s="1"/>
  <c r="AI34" i="1"/>
  <c r="BI34" i="1" s="1"/>
  <c r="AD35" i="1"/>
  <c r="BD35" i="1" s="1"/>
  <c r="AE35" i="1"/>
  <c r="BE35" i="1" s="1"/>
  <c r="AF35" i="1"/>
  <c r="BF35" i="1" s="1"/>
  <c r="AG35" i="1"/>
  <c r="BG35" i="1" s="1"/>
  <c r="AH35" i="1"/>
  <c r="BH35" i="1" s="1"/>
  <c r="AI35" i="1"/>
  <c r="BI35" i="1" s="1"/>
  <c r="AD36" i="1"/>
  <c r="BD36" i="1" s="1"/>
  <c r="AE36" i="1"/>
  <c r="BE36" i="1" s="1"/>
  <c r="AF36" i="1"/>
  <c r="BF36" i="1" s="1"/>
  <c r="AG36" i="1"/>
  <c r="BG36" i="1" s="1"/>
  <c r="AH36" i="1"/>
  <c r="BH36" i="1" s="1"/>
  <c r="AI36" i="1"/>
  <c r="BI36" i="1" s="1"/>
  <c r="AD3" i="1"/>
  <c r="BD3" i="1" s="1"/>
  <c r="AE3" i="1"/>
  <c r="BE3" i="1" s="1"/>
  <c r="AF3" i="1"/>
  <c r="BF3" i="1" s="1"/>
  <c r="AG3" i="1"/>
  <c r="BG3" i="1" s="1"/>
  <c r="AH3" i="1"/>
  <c r="BH3" i="1" s="1"/>
  <c r="AI3" i="1"/>
  <c r="BI3" i="1" s="1"/>
  <c r="AC4" i="1"/>
  <c r="BC4" i="1" s="1"/>
  <c r="AC5" i="1"/>
  <c r="BC5" i="1" s="1"/>
  <c r="AC6" i="1"/>
  <c r="BC6" i="1" s="1"/>
  <c r="AC7" i="1"/>
  <c r="BC7" i="1" s="1"/>
  <c r="AC8" i="1"/>
  <c r="BC8" i="1" s="1"/>
  <c r="AC9" i="1"/>
  <c r="BC9" i="1" s="1"/>
  <c r="AC10" i="1"/>
  <c r="BC10" i="1" s="1"/>
  <c r="AC11" i="1"/>
  <c r="BC11" i="1" s="1"/>
  <c r="AC12" i="1"/>
  <c r="BC12" i="1" s="1"/>
  <c r="AC13" i="1"/>
  <c r="BC13" i="1" s="1"/>
  <c r="AC14" i="1"/>
  <c r="BC14" i="1" s="1"/>
  <c r="AC15" i="1"/>
  <c r="BC15" i="1" s="1"/>
  <c r="AC16" i="1"/>
  <c r="BC16" i="1" s="1"/>
  <c r="AC17" i="1"/>
  <c r="BC17" i="1" s="1"/>
  <c r="AC18" i="1"/>
  <c r="BC18" i="1" s="1"/>
  <c r="AC19" i="1"/>
  <c r="BC19" i="1" s="1"/>
  <c r="AC20" i="1"/>
  <c r="BC20" i="1" s="1"/>
  <c r="AC21" i="1"/>
  <c r="BC21" i="1" s="1"/>
  <c r="AC22" i="1"/>
  <c r="BC22" i="1" s="1"/>
  <c r="AC23" i="1"/>
  <c r="BC23" i="1" s="1"/>
  <c r="AC24" i="1"/>
  <c r="BC24" i="1" s="1"/>
  <c r="AC25" i="1"/>
  <c r="BC25" i="1" s="1"/>
  <c r="AC26" i="1"/>
  <c r="BC26" i="1" s="1"/>
  <c r="AC27" i="1"/>
  <c r="BC27" i="1" s="1"/>
  <c r="AC28" i="1"/>
  <c r="BC28" i="1" s="1"/>
  <c r="AC29" i="1"/>
  <c r="BC29" i="1" s="1"/>
  <c r="AC30" i="1"/>
  <c r="BC30" i="1" s="1"/>
  <c r="AC31" i="1"/>
  <c r="BC31" i="1" s="1"/>
  <c r="AC32" i="1"/>
  <c r="BC32" i="1" s="1"/>
  <c r="AC33" i="1"/>
  <c r="BC33" i="1" s="1"/>
  <c r="AC34" i="1"/>
  <c r="BC34" i="1" s="1"/>
  <c r="AC35" i="1"/>
  <c r="BC35" i="1" s="1"/>
  <c r="AC36" i="1"/>
  <c r="BC36" i="1" s="1"/>
  <c r="AC3" i="1"/>
  <c r="O4" i="3" l="1"/>
  <c r="Z4" i="3" s="1"/>
  <c r="O5" i="3"/>
  <c r="Z5" i="3" s="1"/>
  <c r="O6" i="3"/>
  <c r="Z6" i="3" s="1"/>
  <c r="O7" i="3"/>
  <c r="Z7" i="3" s="1"/>
  <c r="O8" i="3"/>
  <c r="Z8" i="3" s="1"/>
  <c r="O9" i="3"/>
  <c r="Z9" i="3" s="1"/>
  <c r="O10" i="3"/>
  <c r="Z10" i="3" s="1"/>
  <c r="O11" i="3"/>
  <c r="Z11" i="3" s="1"/>
  <c r="O12" i="3"/>
  <c r="Z12" i="3" s="1"/>
  <c r="O13" i="3"/>
  <c r="Z13" i="3" s="1"/>
  <c r="O14" i="3"/>
  <c r="Z14" i="3" s="1"/>
  <c r="O15" i="3"/>
  <c r="Z15" i="3" s="1"/>
  <c r="O16" i="3"/>
  <c r="Z16" i="3" s="1"/>
  <c r="O17" i="3"/>
  <c r="Z17" i="3" s="1"/>
  <c r="O18" i="3"/>
  <c r="Z18" i="3" s="1"/>
  <c r="O19" i="3"/>
  <c r="Z19" i="3" s="1"/>
  <c r="O20" i="3"/>
  <c r="Z20" i="3" s="1"/>
  <c r="O21" i="3"/>
  <c r="Z21" i="3" s="1"/>
  <c r="O22" i="3"/>
  <c r="Z22" i="3" s="1"/>
  <c r="O23" i="3"/>
  <c r="Z23" i="3" s="1"/>
  <c r="O24" i="3"/>
  <c r="Z24" i="3" s="1"/>
  <c r="O25" i="3"/>
  <c r="Z25" i="3" s="1"/>
  <c r="O26" i="3"/>
  <c r="Z26" i="3" s="1"/>
  <c r="O27" i="3"/>
  <c r="Z27" i="3" s="1"/>
  <c r="O28" i="3"/>
  <c r="Z28" i="3" s="1"/>
  <c r="O29" i="3"/>
  <c r="Z29" i="3" s="1"/>
  <c r="O30" i="3"/>
  <c r="Z30" i="3" s="1"/>
  <c r="O31" i="3"/>
  <c r="Z31" i="3" s="1"/>
  <c r="O32" i="3"/>
  <c r="Z32" i="3" s="1"/>
  <c r="O33" i="3"/>
  <c r="Z33" i="3" s="1"/>
  <c r="O34" i="3"/>
  <c r="Z34" i="3" s="1"/>
  <c r="O35" i="3"/>
  <c r="Z35" i="3" s="1"/>
  <c r="O36" i="3"/>
  <c r="Z36" i="3" s="1"/>
  <c r="O3" i="3"/>
  <c r="Z3" i="3" s="1"/>
  <c r="N4" i="3"/>
  <c r="Y4" i="3" s="1"/>
  <c r="N5" i="3"/>
  <c r="Y5" i="3" s="1"/>
  <c r="N6" i="3"/>
  <c r="Y6" i="3" s="1"/>
  <c r="N7" i="3"/>
  <c r="Y7" i="3" s="1"/>
  <c r="N8" i="3"/>
  <c r="Y8" i="3" s="1"/>
  <c r="N9" i="3"/>
  <c r="Y9" i="3" s="1"/>
  <c r="N10" i="3"/>
  <c r="Y10" i="3" s="1"/>
  <c r="N11" i="3"/>
  <c r="Y11" i="3" s="1"/>
  <c r="N12" i="3"/>
  <c r="Y12" i="3" s="1"/>
  <c r="N13" i="3"/>
  <c r="Y13" i="3" s="1"/>
  <c r="N14" i="3"/>
  <c r="Y14" i="3" s="1"/>
  <c r="N15" i="3"/>
  <c r="Y15" i="3" s="1"/>
  <c r="N16" i="3"/>
  <c r="Y16" i="3" s="1"/>
  <c r="N17" i="3"/>
  <c r="Y17" i="3" s="1"/>
  <c r="N18" i="3"/>
  <c r="Y18" i="3" s="1"/>
  <c r="N19" i="3"/>
  <c r="Y19" i="3" s="1"/>
  <c r="N20" i="3"/>
  <c r="Y20" i="3" s="1"/>
  <c r="N21" i="3"/>
  <c r="Y21" i="3" s="1"/>
  <c r="N22" i="3"/>
  <c r="Y22" i="3" s="1"/>
  <c r="N23" i="3"/>
  <c r="Y23" i="3" s="1"/>
  <c r="N24" i="3"/>
  <c r="Y24" i="3" s="1"/>
  <c r="N25" i="3"/>
  <c r="Y25" i="3" s="1"/>
  <c r="N26" i="3"/>
  <c r="Y26" i="3" s="1"/>
  <c r="N27" i="3"/>
  <c r="Y27" i="3" s="1"/>
  <c r="N28" i="3"/>
  <c r="Y28" i="3" s="1"/>
  <c r="N29" i="3"/>
  <c r="Y29" i="3" s="1"/>
  <c r="N30" i="3"/>
  <c r="Y30" i="3" s="1"/>
  <c r="N31" i="3"/>
  <c r="Y31" i="3" s="1"/>
  <c r="N32" i="3"/>
  <c r="Y32" i="3" s="1"/>
  <c r="N33" i="3"/>
  <c r="Y33" i="3" s="1"/>
  <c r="N34" i="3"/>
  <c r="Y34" i="3" s="1"/>
  <c r="N35" i="3"/>
  <c r="Y35" i="3" s="1"/>
  <c r="N36" i="3"/>
  <c r="Y36" i="3" s="1"/>
  <c r="N3" i="3"/>
  <c r="Y3" i="3" s="1"/>
  <c r="E14" i="15" l="1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31" i="15"/>
  <c r="B30" i="15"/>
  <c r="B29" i="15"/>
  <c r="B28" i="15"/>
  <c r="B27" i="15"/>
  <c r="E27" i="15" s="1"/>
  <c r="B26" i="15"/>
  <c r="E26" i="15" s="1"/>
  <c r="B25" i="15"/>
  <c r="E25" i="15" s="1"/>
  <c r="B24" i="15"/>
  <c r="E24" i="15" s="1"/>
  <c r="B23" i="15"/>
  <c r="E23" i="15" s="1"/>
  <c r="B22" i="15"/>
  <c r="E22" i="15" s="1"/>
  <c r="B21" i="15"/>
  <c r="E21" i="15" s="1"/>
  <c r="B20" i="15"/>
  <c r="E20" i="15" s="1"/>
  <c r="B19" i="15"/>
  <c r="E19" i="15" s="1"/>
  <c r="B18" i="15"/>
  <c r="E18" i="15" s="1"/>
  <c r="B17" i="15"/>
  <c r="E17" i="15" s="1"/>
  <c r="B16" i="15"/>
  <c r="E16" i="15" s="1"/>
  <c r="B15" i="15"/>
  <c r="E15" i="15" s="1"/>
  <c r="D13" i="15"/>
  <c r="C13" i="15"/>
  <c r="B13" i="15"/>
  <c r="E13" i="15" s="1"/>
  <c r="G33" i="3" l="1"/>
  <c r="F33" i="3"/>
  <c r="Q33" i="1"/>
  <c r="P33" i="1"/>
  <c r="O33" i="1"/>
  <c r="O70" i="1" s="1"/>
  <c r="AO70" i="1" s="1"/>
  <c r="N33" i="1"/>
  <c r="M33" i="1"/>
  <c r="L33" i="1"/>
  <c r="K33" i="1"/>
  <c r="K70" i="1" s="1"/>
  <c r="AK70" i="1" s="1"/>
  <c r="K144" i="1" l="1"/>
  <c r="AK144" i="1" s="1"/>
  <c r="O144" i="1"/>
  <c r="AO144" i="1" s="1"/>
  <c r="I33" i="3"/>
  <c r="Q33" i="3"/>
  <c r="T33" i="3" s="1"/>
  <c r="J33" i="3"/>
  <c r="R33" i="3"/>
  <c r="U33" i="3" s="1"/>
  <c r="T33" i="1"/>
  <c r="AL33" i="1"/>
  <c r="AT33" i="1" s="1"/>
  <c r="X33" i="1"/>
  <c r="AP33" i="1"/>
  <c r="AX33" i="1" s="1"/>
  <c r="U33" i="1"/>
  <c r="AM33" i="1"/>
  <c r="AU33" i="1" s="1"/>
  <c r="Y33" i="1"/>
  <c r="AQ33" i="1"/>
  <c r="AY33" i="1" s="1"/>
  <c r="P70" i="1"/>
  <c r="AP70" i="1" s="1"/>
  <c r="V33" i="1"/>
  <c r="AN33" i="1"/>
  <c r="AV33" i="1" s="1"/>
  <c r="K107" i="1"/>
  <c r="AK107" i="1" s="1"/>
  <c r="AK33" i="1"/>
  <c r="AS33" i="1" s="1"/>
  <c r="O107" i="1"/>
  <c r="AO107" i="1" s="1"/>
  <c r="AO33" i="1"/>
  <c r="AW33" i="1" s="1"/>
  <c r="N70" i="1"/>
  <c r="AN70" i="1" s="1"/>
  <c r="N144" i="1"/>
  <c r="AN144" i="1" s="1"/>
  <c r="F70" i="3"/>
  <c r="Q70" i="3" s="1"/>
  <c r="L70" i="1"/>
  <c r="AL70" i="1" s="1"/>
  <c r="M107" i="1"/>
  <c r="AM107" i="1" s="1"/>
  <c r="S33" i="1"/>
  <c r="M70" i="1"/>
  <c r="AM70" i="1" s="1"/>
  <c r="Q70" i="1"/>
  <c r="AQ70" i="1" s="1"/>
  <c r="N107" i="1"/>
  <c r="AN107" i="1" s="1"/>
  <c r="L144" i="1"/>
  <c r="AL144" i="1" s="1"/>
  <c r="P144" i="1"/>
  <c r="AP144" i="1" s="1"/>
  <c r="G70" i="3"/>
  <c r="R70" i="3" s="1"/>
  <c r="Q107" i="1"/>
  <c r="AQ107" i="1" s="1"/>
  <c r="W33" i="1"/>
  <c r="M144" i="1"/>
  <c r="AM144" i="1" s="1"/>
  <c r="Q144" i="1"/>
  <c r="AQ144" i="1" s="1"/>
  <c r="F107" i="3"/>
  <c r="Q107" i="3" s="1"/>
  <c r="F144" i="3"/>
  <c r="Q144" i="3" s="1"/>
  <c r="L107" i="1"/>
  <c r="AL107" i="1" s="1"/>
  <c r="P107" i="1"/>
  <c r="AP107" i="1" s="1"/>
  <c r="G107" i="3"/>
  <c r="R107" i="3" s="1"/>
  <c r="G144" i="3"/>
  <c r="R144" i="3" s="1"/>
  <c r="K29" i="1"/>
  <c r="L29" i="1"/>
  <c r="AL29" i="1" s="1"/>
  <c r="AT29" i="1" s="1"/>
  <c r="M29" i="1"/>
  <c r="N29" i="1"/>
  <c r="O29" i="1"/>
  <c r="P29" i="1"/>
  <c r="Q29" i="1"/>
  <c r="AQ29" i="1" s="1"/>
  <c r="AY29" i="1" s="1"/>
  <c r="K30" i="1"/>
  <c r="L30" i="1"/>
  <c r="AL30" i="1" s="1"/>
  <c r="AT30" i="1" s="1"/>
  <c r="M30" i="1"/>
  <c r="N30" i="1"/>
  <c r="O30" i="1"/>
  <c r="P30" i="1"/>
  <c r="Q30" i="1"/>
  <c r="K31" i="1"/>
  <c r="L31" i="1"/>
  <c r="M31" i="1"/>
  <c r="N31" i="1"/>
  <c r="O31" i="1"/>
  <c r="AO31" i="1" s="1"/>
  <c r="AW31" i="1" s="1"/>
  <c r="P31" i="1"/>
  <c r="Q31" i="1"/>
  <c r="K32" i="1"/>
  <c r="L32" i="1"/>
  <c r="M32" i="1"/>
  <c r="AM32" i="1" s="1"/>
  <c r="AU32" i="1" s="1"/>
  <c r="N32" i="1"/>
  <c r="O32" i="1"/>
  <c r="P32" i="1"/>
  <c r="Q32" i="1"/>
  <c r="K34" i="1"/>
  <c r="AK34" i="1" s="1"/>
  <c r="AS34" i="1" s="1"/>
  <c r="L34" i="1"/>
  <c r="M34" i="1"/>
  <c r="AM34" i="1" s="1"/>
  <c r="AU34" i="1" s="1"/>
  <c r="N34" i="1"/>
  <c r="O34" i="1"/>
  <c r="P34" i="1"/>
  <c r="AP34" i="1" s="1"/>
  <c r="AX34" i="1" s="1"/>
  <c r="Q34" i="1"/>
  <c r="AQ34" i="1" s="1"/>
  <c r="AY34" i="1" s="1"/>
  <c r="K35" i="1"/>
  <c r="AK35" i="1" s="1"/>
  <c r="AS35" i="1" s="1"/>
  <c r="L35" i="1"/>
  <c r="M35" i="1"/>
  <c r="N35" i="1"/>
  <c r="AN35" i="1" s="1"/>
  <c r="AV35" i="1" s="1"/>
  <c r="O35" i="1"/>
  <c r="P35" i="1"/>
  <c r="Q35" i="1"/>
  <c r="K36" i="1"/>
  <c r="AK36" i="1" s="1"/>
  <c r="AS36" i="1" s="1"/>
  <c r="L36" i="1"/>
  <c r="L110" i="1" s="1"/>
  <c r="AL110" i="1" s="1"/>
  <c r="M36" i="1"/>
  <c r="N36" i="1"/>
  <c r="AN36" i="1" s="1"/>
  <c r="AV36" i="1" s="1"/>
  <c r="O36" i="1"/>
  <c r="P36" i="1"/>
  <c r="Q36" i="1"/>
  <c r="F29" i="3"/>
  <c r="G29" i="3"/>
  <c r="F30" i="3"/>
  <c r="G30" i="3"/>
  <c r="F31" i="3"/>
  <c r="G31" i="3"/>
  <c r="F32" i="3"/>
  <c r="G32" i="3"/>
  <c r="F34" i="3"/>
  <c r="G34" i="3"/>
  <c r="F35" i="3"/>
  <c r="G35" i="3"/>
  <c r="F36" i="3"/>
  <c r="G36" i="3"/>
  <c r="I32" i="3" l="1"/>
  <c r="Q32" i="3"/>
  <c r="T32" i="3" s="1"/>
  <c r="J36" i="3"/>
  <c r="R36" i="3"/>
  <c r="U36" i="3" s="1"/>
  <c r="J34" i="3"/>
  <c r="R34" i="3"/>
  <c r="U34" i="3" s="1"/>
  <c r="J31" i="3"/>
  <c r="R31" i="3"/>
  <c r="U31" i="3" s="1"/>
  <c r="J29" i="3"/>
  <c r="R29" i="3"/>
  <c r="U29" i="3" s="1"/>
  <c r="I35" i="3"/>
  <c r="Q35" i="3"/>
  <c r="T35" i="3" s="1"/>
  <c r="I36" i="3"/>
  <c r="Q36" i="3"/>
  <c r="T36" i="3" s="1"/>
  <c r="I31" i="3"/>
  <c r="Q31" i="3"/>
  <c r="T31" i="3" s="1"/>
  <c r="I30" i="3"/>
  <c r="Q30" i="3"/>
  <c r="T30" i="3" s="1"/>
  <c r="I34" i="3"/>
  <c r="Q34" i="3"/>
  <c r="T34" i="3" s="1"/>
  <c r="F140" i="3"/>
  <c r="Q140" i="3" s="1"/>
  <c r="Q29" i="3"/>
  <c r="T29" i="3" s="1"/>
  <c r="J35" i="3"/>
  <c r="R35" i="3"/>
  <c r="U35" i="3" s="1"/>
  <c r="J32" i="3"/>
  <c r="R32" i="3"/>
  <c r="U32" i="3" s="1"/>
  <c r="J30" i="3"/>
  <c r="R30" i="3"/>
  <c r="U30" i="3" s="1"/>
  <c r="F66" i="3"/>
  <c r="Q66" i="3" s="1"/>
  <c r="Q72" i="1"/>
  <c r="AQ72" i="1" s="1"/>
  <c r="AQ35" i="1"/>
  <c r="AY35" i="1" s="1"/>
  <c r="Q147" i="1"/>
  <c r="AQ147" i="1" s="1"/>
  <c r="AQ36" i="1"/>
  <c r="AY36" i="1" s="1"/>
  <c r="P109" i="1"/>
  <c r="AP109" i="1" s="1"/>
  <c r="AP35" i="1"/>
  <c r="AX35" i="1" s="1"/>
  <c r="L146" i="1"/>
  <c r="AL146" i="1" s="1"/>
  <c r="AL35" i="1"/>
  <c r="AT35" i="1" s="1"/>
  <c r="O145" i="1"/>
  <c r="AO145" i="1" s="1"/>
  <c r="AO34" i="1"/>
  <c r="AW34" i="1" s="1"/>
  <c r="N106" i="1"/>
  <c r="AN106" i="1" s="1"/>
  <c r="AN32" i="1"/>
  <c r="AV32" i="1" s="1"/>
  <c r="M142" i="1"/>
  <c r="AM142" i="1" s="1"/>
  <c r="AM31" i="1"/>
  <c r="AU31" i="1" s="1"/>
  <c r="P67" i="1"/>
  <c r="AP67" i="1" s="1"/>
  <c r="AP30" i="1"/>
  <c r="AX30" i="1" s="1"/>
  <c r="K140" i="1"/>
  <c r="AK140" i="1" s="1"/>
  <c r="AK29" i="1"/>
  <c r="AS29" i="1" s="1"/>
  <c r="X36" i="1"/>
  <c r="AP36" i="1"/>
  <c r="AX36" i="1" s="1"/>
  <c r="T36" i="1"/>
  <c r="AL36" i="1"/>
  <c r="AT36" i="1" s="1"/>
  <c r="O72" i="1"/>
  <c r="AO72" i="1" s="1"/>
  <c r="AO35" i="1"/>
  <c r="AW35" i="1" s="1"/>
  <c r="N108" i="1"/>
  <c r="AN108" i="1" s="1"/>
  <c r="AN34" i="1"/>
  <c r="AV34" i="1" s="1"/>
  <c r="Q69" i="1"/>
  <c r="AQ69" i="1" s="1"/>
  <c r="AQ32" i="1"/>
  <c r="AY32" i="1" s="1"/>
  <c r="P68" i="1"/>
  <c r="AP68" i="1" s="1"/>
  <c r="AP31" i="1"/>
  <c r="AX31" i="1" s="1"/>
  <c r="L68" i="1"/>
  <c r="AL68" i="1" s="1"/>
  <c r="AL31" i="1"/>
  <c r="AT31" i="1" s="1"/>
  <c r="W30" i="1"/>
  <c r="AO30" i="1"/>
  <c r="AW30" i="1" s="1"/>
  <c r="K141" i="1"/>
  <c r="AK141" i="1" s="1"/>
  <c r="AK30" i="1"/>
  <c r="AS30" i="1" s="1"/>
  <c r="N66" i="1"/>
  <c r="AN66" i="1" s="1"/>
  <c r="AN29" i="1"/>
  <c r="AV29" i="1" s="1"/>
  <c r="N72" i="1"/>
  <c r="AN72" i="1" s="1"/>
  <c r="O110" i="1"/>
  <c r="AO110" i="1" s="1"/>
  <c r="AO36" i="1"/>
  <c r="AW36" i="1" s="1"/>
  <c r="L143" i="1"/>
  <c r="AL143" i="1" s="1"/>
  <c r="AL32" i="1"/>
  <c r="AT32" i="1" s="1"/>
  <c r="V30" i="1"/>
  <c r="AN30" i="1"/>
  <c r="AV30" i="1" s="1"/>
  <c r="M103" i="1"/>
  <c r="AM103" i="1" s="1"/>
  <c r="AM29" i="1"/>
  <c r="AU29" i="1" s="1"/>
  <c r="P69" i="1"/>
  <c r="AP69" i="1" s="1"/>
  <c r="AP32" i="1"/>
  <c r="AX32" i="1" s="1"/>
  <c r="M72" i="1"/>
  <c r="AM72" i="1" s="1"/>
  <c r="AM35" i="1"/>
  <c r="AU35" i="1" s="1"/>
  <c r="L71" i="1"/>
  <c r="AL71" i="1" s="1"/>
  <c r="AL34" i="1"/>
  <c r="AT34" i="1" s="1"/>
  <c r="O106" i="1"/>
  <c r="AO106" i="1" s="1"/>
  <c r="AO32" i="1"/>
  <c r="AW32" i="1" s="1"/>
  <c r="K106" i="1"/>
  <c r="AK106" i="1" s="1"/>
  <c r="AK32" i="1"/>
  <c r="AS32" i="1" s="1"/>
  <c r="N105" i="1"/>
  <c r="AN105" i="1" s="1"/>
  <c r="AN31" i="1"/>
  <c r="AV31" i="1" s="1"/>
  <c r="Q104" i="1"/>
  <c r="AQ104" i="1" s="1"/>
  <c r="AQ30" i="1"/>
  <c r="AY30" i="1" s="1"/>
  <c r="M104" i="1"/>
  <c r="AM104" i="1" s="1"/>
  <c r="AM30" i="1"/>
  <c r="AU30" i="1" s="1"/>
  <c r="P66" i="1"/>
  <c r="AP66" i="1" s="1"/>
  <c r="AP29" i="1"/>
  <c r="AX29" i="1" s="1"/>
  <c r="L145" i="1"/>
  <c r="AL145" i="1" s="1"/>
  <c r="K142" i="1"/>
  <c r="AK142" i="1" s="1"/>
  <c r="AK31" i="1"/>
  <c r="AS31" i="1" s="1"/>
  <c r="M147" i="1"/>
  <c r="AM147" i="1" s="1"/>
  <c r="AM36" i="1"/>
  <c r="AU36" i="1" s="1"/>
  <c r="Q142" i="1"/>
  <c r="AQ142" i="1" s="1"/>
  <c r="AQ31" i="1"/>
  <c r="AY31" i="1" s="1"/>
  <c r="O66" i="1"/>
  <c r="AO66" i="1" s="1"/>
  <c r="AO29" i="1"/>
  <c r="AW29" i="1" s="1"/>
  <c r="G72" i="3"/>
  <c r="R72" i="3" s="1"/>
  <c r="I29" i="3"/>
  <c r="F103" i="3"/>
  <c r="Q103" i="3" s="1"/>
  <c r="F109" i="3"/>
  <c r="Q109" i="3" s="1"/>
  <c r="F72" i="3"/>
  <c r="Q72" i="3" s="1"/>
  <c r="F67" i="3"/>
  <c r="Q67" i="3" s="1"/>
  <c r="F146" i="3"/>
  <c r="Q146" i="3" s="1"/>
  <c r="G103" i="3"/>
  <c r="R103" i="3" s="1"/>
  <c r="G66" i="3"/>
  <c r="R66" i="3" s="1"/>
  <c r="G108" i="3"/>
  <c r="R108" i="3" s="1"/>
  <c r="G145" i="3"/>
  <c r="R145" i="3" s="1"/>
  <c r="G68" i="3"/>
  <c r="R68" i="3" s="1"/>
  <c r="G104" i="3"/>
  <c r="R104" i="3" s="1"/>
  <c r="G147" i="3"/>
  <c r="R147" i="3" s="1"/>
  <c r="G142" i="3"/>
  <c r="R142" i="3" s="1"/>
  <c r="G73" i="3"/>
  <c r="R73" i="3" s="1"/>
  <c r="G67" i="3"/>
  <c r="R67" i="3" s="1"/>
  <c r="G109" i="3"/>
  <c r="R109" i="3" s="1"/>
  <c r="F104" i="3"/>
  <c r="Q104" i="3" s="1"/>
  <c r="G146" i="3"/>
  <c r="R146" i="3" s="1"/>
  <c r="G140" i="3"/>
  <c r="R140" i="3" s="1"/>
  <c r="G143" i="3"/>
  <c r="R143" i="3" s="1"/>
  <c r="F143" i="3"/>
  <c r="Q143" i="3" s="1"/>
  <c r="F73" i="3"/>
  <c r="Q73" i="3" s="1"/>
  <c r="F68" i="3"/>
  <c r="Q68" i="3" s="1"/>
  <c r="F108" i="3"/>
  <c r="Q108" i="3" s="1"/>
  <c r="F147" i="3"/>
  <c r="Q147" i="3" s="1"/>
  <c r="F142" i="3"/>
  <c r="Q142" i="3" s="1"/>
  <c r="G141" i="3"/>
  <c r="R141" i="3" s="1"/>
  <c r="G71" i="3"/>
  <c r="R71" i="3" s="1"/>
  <c r="G69" i="3"/>
  <c r="R69" i="3" s="1"/>
  <c r="G110" i="3"/>
  <c r="R110" i="3" s="1"/>
  <c r="G106" i="3"/>
  <c r="R106" i="3" s="1"/>
  <c r="G105" i="3"/>
  <c r="R105" i="3" s="1"/>
  <c r="F141" i="3"/>
  <c r="Q141" i="3" s="1"/>
  <c r="F145" i="3"/>
  <c r="Q145" i="3" s="1"/>
  <c r="F71" i="3"/>
  <c r="Q71" i="3" s="1"/>
  <c r="F69" i="3"/>
  <c r="Q69" i="3" s="1"/>
  <c r="F110" i="3"/>
  <c r="Q110" i="3" s="1"/>
  <c r="F106" i="3"/>
  <c r="Q106" i="3" s="1"/>
  <c r="F105" i="3"/>
  <c r="Q105" i="3" s="1"/>
  <c r="N141" i="1"/>
  <c r="AN141" i="1" s="1"/>
  <c r="W32" i="1"/>
  <c r="Q67" i="1"/>
  <c r="AQ67" i="1" s="1"/>
  <c r="M68" i="1"/>
  <c r="AM68" i="1" s="1"/>
  <c r="Q105" i="1"/>
  <c r="AQ105" i="1" s="1"/>
  <c r="Q73" i="1"/>
  <c r="AQ73" i="1" s="1"/>
  <c r="L69" i="1"/>
  <c r="AL69" i="1" s="1"/>
  <c r="L147" i="1"/>
  <c r="AL147" i="1" s="1"/>
  <c r="O143" i="1"/>
  <c r="AO143" i="1" s="1"/>
  <c r="Y36" i="1"/>
  <c r="S32" i="1"/>
  <c r="Y31" i="1"/>
  <c r="M73" i="1"/>
  <c r="AM73" i="1" s="1"/>
  <c r="Q68" i="1"/>
  <c r="AQ68" i="1" s="1"/>
  <c r="K66" i="1"/>
  <c r="AK66" i="1" s="1"/>
  <c r="N140" i="1"/>
  <c r="AN140" i="1" s="1"/>
  <c r="U36" i="1"/>
  <c r="U31" i="1"/>
  <c r="M67" i="1"/>
  <c r="AM67" i="1" s="1"/>
  <c r="P110" i="1"/>
  <c r="AP110" i="1" s="1"/>
  <c r="N104" i="1"/>
  <c r="AN104" i="1" s="1"/>
  <c r="S36" i="1"/>
  <c r="K73" i="1"/>
  <c r="AK73" i="1" s="1"/>
  <c r="K147" i="1"/>
  <c r="AK147" i="1" s="1"/>
  <c r="K72" i="1"/>
  <c r="AK72" i="1" s="1"/>
  <c r="K146" i="1"/>
  <c r="AK146" i="1" s="1"/>
  <c r="S35" i="1"/>
  <c r="T30" i="1"/>
  <c r="L141" i="1"/>
  <c r="AL141" i="1" s="1"/>
  <c r="L104" i="1"/>
  <c r="AL104" i="1" s="1"/>
  <c r="L67" i="1"/>
  <c r="AL67" i="1" s="1"/>
  <c r="K110" i="1"/>
  <c r="AK110" i="1" s="1"/>
  <c r="K109" i="1"/>
  <c r="AK109" i="1" s="1"/>
  <c r="W35" i="1"/>
  <c r="Q145" i="1"/>
  <c r="AQ145" i="1" s="1"/>
  <c r="Y34" i="1"/>
  <c r="V32" i="1"/>
  <c r="N143" i="1"/>
  <c r="AN143" i="1" s="1"/>
  <c r="N69" i="1"/>
  <c r="AN69" i="1" s="1"/>
  <c r="S31" i="1"/>
  <c r="K105" i="1"/>
  <c r="AK105" i="1" s="1"/>
  <c r="K68" i="1"/>
  <c r="AK68" i="1" s="1"/>
  <c r="K104" i="1"/>
  <c r="AK104" i="1" s="1"/>
  <c r="K67" i="1"/>
  <c r="AK67" i="1" s="1"/>
  <c r="S30" i="1"/>
  <c r="Q71" i="1"/>
  <c r="AQ71" i="1" s="1"/>
  <c r="X34" i="1"/>
  <c r="P108" i="1"/>
  <c r="AP108" i="1" s="1"/>
  <c r="P145" i="1"/>
  <c r="AP145" i="1" s="1"/>
  <c r="T34" i="1"/>
  <c r="L108" i="1"/>
  <c r="AL108" i="1" s="1"/>
  <c r="Y32" i="1"/>
  <c r="Q143" i="1"/>
  <c r="AQ143" i="1" s="1"/>
  <c r="U32" i="1"/>
  <c r="M143" i="1"/>
  <c r="AM143" i="1" s="1"/>
  <c r="M106" i="1"/>
  <c r="AM106" i="1" s="1"/>
  <c r="V31" i="1"/>
  <c r="N68" i="1"/>
  <c r="AN68" i="1" s="1"/>
  <c r="Q140" i="1"/>
  <c r="AQ140" i="1" s="1"/>
  <c r="Q103" i="1"/>
  <c r="AQ103" i="1" s="1"/>
  <c r="Q66" i="1"/>
  <c r="AQ66" i="1" s="1"/>
  <c r="Y29" i="1"/>
  <c r="M140" i="1"/>
  <c r="AM140" i="1" s="1"/>
  <c r="M66" i="1"/>
  <c r="AM66" i="1" s="1"/>
  <c r="U29" i="1"/>
  <c r="P71" i="1"/>
  <c r="AP71" i="1" s="1"/>
  <c r="O109" i="1"/>
  <c r="AO109" i="1" s="1"/>
  <c r="W36" i="1"/>
  <c r="O73" i="1"/>
  <c r="AO73" i="1" s="1"/>
  <c r="X30" i="1"/>
  <c r="P141" i="1"/>
  <c r="AP141" i="1" s="1"/>
  <c r="P104" i="1"/>
  <c r="AP104" i="1" s="1"/>
  <c r="V36" i="1"/>
  <c r="N147" i="1"/>
  <c r="AN147" i="1" s="1"/>
  <c r="N110" i="1"/>
  <c r="AN110" i="1" s="1"/>
  <c r="M145" i="1"/>
  <c r="AM145" i="1" s="1"/>
  <c r="U34" i="1"/>
  <c r="M108" i="1"/>
  <c r="AM108" i="1" s="1"/>
  <c r="W31" i="1"/>
  <c r="O105" i="1"/>
  <c r="AO105" i="1" s="1"/>
  <c r="O142" i="1"/>
  <c r="AO142" i="1" s="1"/>
  <c r="O68" i="1"/>
  <c r="AO68" i="1" s="1"/>
  <c r="O104" i="1"/>
  <c r="AO104" i="1" s="1"/>
  <c r="O141" i="1"/>
  <c r="AO141" i="1" s="1"/>
  <c r="O67" i="1"/>
  <c r="AO67" i="1" s="1"/>
  <c r="X35" i="1"/>
  <c r="P146" i="1"/>
  <c r="AP146" i="1" s="1"/>
  <c r="P72" i="1"/>
  <c r="AP72" i="1" s="1"/>
  <c r="T35" i="1"/>
  <c r="L72" i="1"/>
  <c r="AL72" i="1" s="1"/>
  <c r="X29" i="1"/>
  <c r="P140" i="1"/>
  <c r="AP140" i="1" s="1"/>
  <c r="T29" i="1"/>
  <c r="L140" i="1"/>
  <c r="AL140" i="1" s="1"/>
  <c r="L103" i="1"/>
  <c r="AL103" i="1" s="1"/>
  <c r="N73" i="1"/>
  <c r="AN73" i="1" s="1"/>
  <c r="M71" i="1"/>
  <c r="AM71" i="1" s="1"/>
  <c r="M69" i="1"/>
  <c r="AM69" i="1" s="1"/>
  <c r="L66" i="1"/>
  <c r="AL66" i="1" s="1"/>
  <c r="L109" i="1"/>
  <c r="AL109" i="1" s="1"/>
  <c r="Q108" i="1"/>
  <c r="AQ108" i="1" s="1"/>
  <c r="Q106" i="1"/>
  <c r="AQ106" i="1" s="1"/>
  <c r="P103" i="1"/>
  <c r="AP103" i="1" s="1"/>
  <c r="O147" i="1"/>
  <c r="AO147" i="1" s="1"/>
  <c r="O146" i="1"/>
  <c r="AO146" i="1" s="1"/>
  <c r="N142" i="1"/>
  <c r="AN142" i="1" s="1"/>
  <c r="V35" i="1"/>
  <c r="N146" i="1"/>
  <c r="AN146" i="1" s="1"/>
  <c r="W34" i="1"/>
  <c r="O108" i="1"/>
  <c r="AO108" i="1" s="1"/>
  <c r="S34" i="1"/>
  <c r="K108" i="1"/>
  <c r="AK108" i="1" s="1"/>
  <c r="X32" i="1"/>
  <c r="P106" i="1"/>
  <c r="AP106" i="1" s="1"/>
  <c r="T32" i="1"/>
  <c r="L106" i="1"/>
  <c r="AL106" i="1" s="1"/>
  <c r="W29" i="1"/>
  <c r="O103" i="1"/>
  <c r="AO103" i="1" s="1"/>
  <c r="S29" i="1"/>
  <c r="K103" i="1"/>
  <c r="AK103" i="1" s="1"/>
  <c r="P73" i="1"/>
  <c r="AP73" i="1" s="1"/>
  <c r="L73" i="1"/>
  <c r="AL73" i="1" s="1"/>
  <c r="O71" i="1"/>
  <c r="AO71" i="1" s="1"/>
  <c r="K71" i="1"/>
  <c r="AK71" i="1" s="1"/>
  <c r="O69" i="1"/>
  <c r="AO69" i="1" s="1"/>
  <c r="K69" i="1"/>
  <c r="AK69" i="1" s="1"/>
  <c r="N109" i="1"/>
  <c r="AN109" i="1" s="1"/>
  <c r="M105" i="1"/>
  <c r="AM105" i="1" s="1"/>
  <c r="K145" i="1"/>
  <c r="AK145" i="1" s="1"/>
  <c r="K143" i="1"/>
  <c r="AK143" i="1" s="1"/>
  <c r="Y35" i="1"/>
  <c r="Q146" i="1"/>
  <c r="AQ146" i="1" s="1"/>
  <c r="U35" i="1"/>
  <c r="M146" i="1"/>
  <c r="AM146" i="1" s="1"/>
  <c r="V34" i="1"/>
  <c r="N145" i="1"/>
  <c r="AN145" i="1" s="1"/>
  <c r="X31" i="1"/>
  <c r="P142" i="1"/>
  <c r="AP142" i="1" s="1"/>
  <c r="P105" i="1"/>
  <c r="AP105" i="1" s="1"/>
  <c r="T31" i="1"/>
  <c r="L142" i="1"/>
  <c r="AL142" i="1" s="1"/>
  <c r="L105" i="1"/>
  <c r="AL105" i="1" s="1"/>
  <c r="Y30" i="1"/>
  <c r="Q141" i="1"/>
  <c r="AQ141" i="1" s="1"/>
  <c r="U30" i="1"/>
  <c r="M141" i="1"/>
  <c r="AM141" i="1" s="1"/>
  <c r="V29" i="1"/>
  <c r="N103" i="1"/>
  <c r="AN103" i="1" s="1"/>
  <c r="N71" i="1"/>
  <c r="AN71" i="1" s="1"/>
  <c r="N67" i="1"/>
  <c r="AN67" i="1" s="1"/>
  <c r="Q110" i="1"/>
  <c r="AQ110" i="1" s="1"/>
  <c r="M110" i="1"/>
  <c r="AM110" i="1" s="1"/>
  <c r="Q109" i="1"/>
  <c r="AQ109" i="1" s="1"/>
  <c r="M109" i="1"/>
  <c r="AM109" i="1" s="1"/>
  <c r="P147" i="1"/>
  <c r="AP147" i="1" s="1"/>
  <c r="P143" i="1"/>
  <c r="AP143" i="1" s="1"/>
  <c r="O140" i="1"/>
  <c r="AO140" i="1" s="1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2" i="14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2" i="14"/>
  <c r="F11" i="3" l="1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G134" i="3" l="1"/>
  <c r="R134" i="3" s="1"/>
  <c r="R23" i="3"/>
  <c r="U23" i="3" s="1"/>
  <c r="G128" i="3"/>
  <c r="R128" i="3" s="1"/>
  <c r="R17" i="3"/>
  <c r="U17" i="3" s="1"/>
  <c r="G122" i="3"/>
  <c r="R122" i="3" s="1"/>
  <c r="R11" i="3"/>
  <c r="U11" i="3" s="1"/>
  <c r="F138" i="3"/>
  <c r="Q138" i="3" s="1"/>
  <c r="Q27" i="3"/>
  <c r="T27" i="3" s="1"/>
  <c r="F136" i="3"/>
  <c r="Q136" i="3" s="1"/>
  <c r="Q25" i="3"/>
  <c r="T25" i="3" s="1"/>
  <c r="F134" i="3"/>
  <c r="Q134" i="3" s="1"/>
  <c r="Q23" i="3"/>
  <c r="T23" i="3" s="1"/>
  <c r="F132" i="3"/>
  <c r="Q132" i="3" s="1"/>
  <c r="Q21" i="3"/>
  <c r="T21" i="3" s="1"/>
  <c r="F130" i="3"/>
  <c r="Q130" i="3" s="1"/>
  <c r="Q19" i="3"/>
  <c r="T19" i="3" s="1"/>
  <c r="F128" i="3"/>
  <c r="Q128" i="3" s="1"/>
  <c r="Q17" i="3"/>
  <c r="T17" i="3" s="1"/>
  <c r="F126" i="3"/>
  <c r="Q126" i="3" s="1"/>
  <c r="Q15" i="3"/>
  <c r="T15" i="3" s="1"/>
  <c r="F124" i="3"/>
  <c r="Q124" i="3" s="1"/>
  <c r="Q13" i="3"/>
  <c r="T13" i="3" s="1"/>
  <c r="F122" i="3"/>
  <c r="Q122" i="3" s="1"/>
  <c r="Q11" i="3"/>
  <c r="T11" i="3" s="1"/>
  <c r="G138" i="3"/>
  <c r="R138" i="3" s="1"/>
  <c r="R27" i="3"/>
  <c r="U27" i="3" s="1"/>
  <c r="G132" i="3"/>
  <c r="R132" i="3" s="1"/>
  <c r="R21" i="3"/>
  <c r="U21" i="3" s="1"/>
  <c r="G124" i="3"/>
  <c r="R124" i="3" s="1"/>
  <c r="R13" i="3"/>
  <c r="U13" i="3" s="1"/>
  <c r="J28" i="3"/>
  <c r="R28" i="3"/>
  <c r="U28" i="3" s="1"/>
  <c r="J24" i="3"/>
  <c r="R24" i="3"/>
  <c r="U24" i="3" s="1"/>
  <c r="G133" i="3"/>
  <c r="R133" i="3" s="1"/>
  <c r="R22" i="3"/>
  <c r="U22" i="3" s="1"/>
  <c r="J20" i="3"/>
  <c r="R20" i="3"/>
  <c r="U20" i="3" s="1"/>
  <c r="J18" i="3"/>
  <c r="R18" i="3"/>
  <c r="U18" i="3" s="1"/>
  <c r="G90" i="3"/>
  <c r="R90" i="3" s="1"/>
  <c r="R16" i="3"/>
  <c r="U16" i="3" s="1"/>
  <c r="G125" i="3"/>
  <c r="R125" i="3" s="1"/>
  <c r="R14" i="3"/>
  <c r="U14" i="3" s="1"/>
  <c r="G123" i="3"/>
  <c r="R123" i="3" s="1"/>
  <c r="R12" i="3"/>
  <c r="U12" i="3" s="1"/>
  <c r="G136" i="3"/>
  <c r="R136" i="3" s="1"/>
  <c r="R25" i="3"/>
  <c r="U25" i="3" s="1"/>
  <c r="G130" i="3"/>
  <c r="R130" i="3" s="1"/>
  <c r="R19" i="3"/>
  <c r="U19" i="3" s="1"/>
  <c r="G126" i="3"/>
  <c r="R126" i="3" s="1"/>
  <c r="R15" i="3"/>
  <c r="U15" i="3" s="1"/>
  <c r="J26" i="3"/>
  <c r="R26" i="3"/>
  <c r="U26" i="3" s="1"/>
  <c r="F139" i="3"/>
  <c r="Q139" i="3" s="1"/>
  <c r="Q28" i="3"/>
  <c r="T28" i="3" s="1"/>
  <c r="F100" i="3"/>
  <c r="Q100" i="3" s="1"/>
  <c r="Q26" i="3"/>
  <c r="T26" i="3" s="1"/>
  <c r="F135" i="3"/>
  <c r="Q135" i="3" s="1"/>
  <c r="Q24" i="3"/>
  <c r="T24" i="3" s="1"/>
  <c r="F96" i="3"/>
  <c r="Q96" i="3" s="1"/>
  <c r="Q22" i="3"/>
  <c r="T22" i="3" s="1"/>
  <c r="F131" i="3"/>
  <c r="Q131" i="3" s="1"/>
  <c r="Q20" i="3"/>
  <c r="T20" i="3" s="1"/>
  <c r="F92" i="3"/>
  <c r="Q92" i="3" s="1"/>
  <c r="Q18" i="3"/>
  <c r="T18" i="3" s="1"/>
  <c r="F127" i="3"/>
  <c r="Q127" i="3" s="1"/>
  <c r="Q16" i="3"/>
  <c r="T16" i="3" s="1"/>
  <c r="F88" i="3"/>
  <c r="Q88" i="3" s="1"/>
  <c r="Q14" i="3"/>
  <c r="T14" i="3" s="1"/>
  <c r="F123" i="3"/>
  <c r="Q123" i="3" s="1"/>
  <c r="Q12" i="3"/>
  <c r="T12" i="3" s="1"/>
  <c r="G59" i="3"/>
  <c r="R59" i="3" s="1"/>
  <c r="G51" i="3"/>
  <c r="R51" i="3" s="1"/>
  <c r="G94" i="3"/>
  <c r="R94" i="3" s="1"/>
  <c r="G86" i="3"/>
  <c r="R86" i="3" s="1"/>
  <c r="G129" i="3"/>
  <c r="R129" i="3" s="1"/>
  <c r="F63" i="3"/>
  <c r="Q63" i="3" s="1"/>
  <c r="F51" i="3"/>
  <c r="Q51" i="3" s="1"/>
  <c r="F94" i="3"/>
  <c r="Q94" i="3" s="1"/>
  <c r="F86" i="3"/>
  <c r="Q86" i="3" s="1"/>
  <c r="F129" i="3"/>
  <c r="Q129" i="3" s="1"/>
  <c r="J25" i="3"/>
  <c r="J22" i="3"/>
  <c r="J19" i="3"/>
  <c r="J17" i="3"/>
  <c r="J16" i="3"/>
  <c r="J15" i="3"/>
  <c r="J14" i="3"/>
  <c r="J13" i="3"/>
  <c r="J12" i="3"/>
  <c r="J11" i="3"/>
  <c r="G65" i="3"/>
  <c r="R65" i="3" s="1"/>
  <c r="G61" i="3"/>
  <c r="R61" i="3" s="1"/>
  <c r="G57" i="3"/>
  <c r="R57" i="3" s="1"/>
  <c r="G53" i="3"/>
  <c r="R53" i="3" s="1"/>
  <c r="G49" i="3"/>
  <c r="R49" i="3" s="1"/>
  <c r="G100" i="3"/>
  <c r="R100" i="3" s="1"/>
  <c r="G96" i="3"/>
  <c r="R96" i="3" s="1"/>
  <c r="G92" i="3"/>
  <c r="R92" i="3" s="1"/>
  <c r="G88" i="3"/>
  <c r="R88" i="3" s="1"/>
  <c r="G139" i="3"/>
  <c r="R139" i="3" s="1"/>
  <c r="G135" i="3"/>
  <c r="R135" i="3" s="1"/>
  <c r="G131" i="3"/>
  <c r="R131" i="3" s="1"/>
  <c r="G127" i="3"/>
  <c r="R127" i="3" s="1"/>
  <c r="G63" i="3"/>
  <c r="R63" i="3" s="1"/>
  <c r="G55" i="3"/>
  <c r="R55" i="3" s="1"/>
  <c r="G102" i="3"/>
  <c r="R102" i="3" s="1"/>
  <c r="G98" i="3"/>
  <c r="R98" i="3" s="1"/>
  <c r="G137" i="3"/>
  <c r="R137" i="3" s="1"/>
  <c r="F59" i="3"/>
  <c r="Q59" i="3" s="1"/>
  <c r="F55" i="3"/>
  <c r="Q55" i="3" s="1"/>
  <c r="F102" i="3"/>
  <c r="Q102" i="3" s="1"/>
  <c r="F98" i="3"/>
  <c r="Q98" i="3" s="1"/>
  <c r="F90" i="3"/>
  <c r="Q90" i="3" s="1"/>
  <c r="F137" i="3"/>
  <c r="Q137" i="3" s="1"/>
  <c r="F133" i="3"/>
  <c r="Q133" i="3" s="1"/>
  <c r="F125" i="3"/>
  <c r="Q125" i="3" s="1"/>
  <c r="J27" i="3"/>
  <c r="J23" i="3"/>
  <c r="J21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F65" i="3"/>
  <c r="Q65" i="3" s="1"/>
  <c r="F61" i="3"/>
  <c r="Q61" i="3" s="1"/>
  <c r="F57" i="3"/>
  <c r="Q57" i="3" s="1"/>
  <c r="F53" i="3"/>
  <c r="Q53" i="3" s="1"/>
  <c r="F49" i="3"/>
  <c r="Q49" i="3" s="1"/>
  <c r="F64" i="3"/>
  <c r="Q64" i="3" s="1"/>
  <c r="F62" i="3"/>
  <c r="Q62" i="3" s="1"/>
  <c r="F60" i="3"/>
  <c r="Q60" i="3" s="1"/>
  <c r="F58" i="3"/>
  <c r="Q58" i="3" s="1"/>
  <c r="F56" i="3"/>
  <c r="Q56" i="3" s="1"/>
  <c r="F54" i="3"/>
  <c r="Q54" i="3" s="1"/>
  <c r="F52" i="3"/>
  <c r="Q52" i="3" s="1"/>
  <c r="F50" i="3"/>
  <c r="Q50" i="3" s="1"/>
  <c r="F48" i="3"/>
  <c r="Q48" i="3" s="1"/>
  <c r="F101" i="3"/>
  <c r="Q101" i="3" s="1"/>
  <c r="F99" i="3"/>
  <c r="Q99" i="3" s="1"/>
  <c r="F97" i="3"/>
  <c r="Q97" i="3" s="1"/>
  <c r="F95" i="3"/>
  <c r="Q95" i="3" s="1"/>
  <c r="F93" i="3"/>
  <c r="Q93" i="3" s="1"/>
  <c r="F91" i="3"/>
  <c r="Q91" i="3" s="1"/>
  <c r="F89" i="3"/>
  <c r="Q89" i="3" s="1"/>
  <c r="F87" i="3"/>
  <c r="Q87" i="3" s="1"/>
  <c r="F85" i="3"/>
  <c r="Q85" i="3" s="1"/>
  <c r="G64" i="3"/>
  <c r="R64" i="3" s="1"/>
  <c r="G62" i="3"/>
  <c r="R62" i="3" s="1"/>
  <c r="G60" i="3"/>
  <c r="R60" i="3" s="1"/>
  <c r="G58" i="3"/>
  <c r="R58" i="3" s="1"/>
  <c r="G56" i="3"/>
  <c r="R56" i="3" s="1"/>
  <c r="G54" i="3"/>
  <c r="R54" i="3" s="1"/>
  <c r="G52" i="3"/>
  <c r="R52" i="3" s="1"/>
  <c r="G50" i="3"/>
  <c r="R50" i="3" s="1"/>
  <c r="G48" i="3"/>
  <c r="R48" i="3" s="1"/>
  <c r="G101" i="3"/>
  <c r="R101" i="3" s="1"/>
  <c r="G99" i="3"/>
  <c r="R99" i="3" s="1"/>
  <c r="G97" i="3"/>
  <c r="R97" i="3" s="1"/>
  <c r="G95" i="3"/>
  <c r="R95" i="3" s="1"/>
  <c r="G93" i="3"/>
  <c r="R93" i="3" s="1"/>
  <c r="G91" i="3"/>
  <c r="R91" i="3" s="1"/>
  <c r="G89" i="3"/>
  <c r="R89" i="3" s="1"/>
  <c r="G87" i="3"/>
  <c r="R87" i="3" s="1"/>
  <c r="G85" i="3"/>
  <c r="R85" i="3" s="1"/>
  <c r="Q28" i="1"/>
  <c r="P28" i="1"/>
  <c r="O28" i="1"/>
  <c r="N28" i="1"/>
  <c r="M28" i="1"/>
  <c r="L28" i="1"/>
  <c r="K28" i="1"/>
  <c r="AK28" i="1" s="1"/>
  <c r="AS28" i="1" s="1"/>
  <c r="Q27" i="1"/>
  <c r="P27" i="1"/>
  <c r="AP27" i="1" s="1"/>
  <c r="AX27" i="1" s="1"/>
  <c r="O27" i="1"/>
  <c r="AO27" i="1" s="1"/>
  <c r="AW27" i="1" s="1"/>
  <c r="N27" i="1"/>
  <c r="M27" i="1"/>
  <c r="L27" i="1"/>
  <c r="AL27" i="1" s="1"/>
  <c r="AT27" i="1" s="1"/>
  <c r="K27" i="1"/>
  <c r="AK27" i="1" s="1"/>
  <c r="AS27" i="1" s="1"/>
  <c r="Q26" i="1"/>
  <c r="AQ26" i="1" s="1"/>
  <c r="AY26" i="1" s="1"/>
  <c r="P26" i="1"/>
  <c r="O26" i="1"/>
  <c r="N26" i="1"/>
  <c r="M26" i="1"/>
  <c r="AM26" i="1" s="1"/>
  <c r="AU26" i="1" s="1"/>
  <c r="L26" i="1"/>
  <c r="K26" i="1"/>
  <c r="Q25" i="1"/>
  <c r="AQ25" i="1" s="1"/>
  <c r="AY25" i="1" s="1"/>
  <c r="P25" i="1"/>
  <c r="O25" i="1"/>
  <c r="N25" i="1"/>
  <c r="AN25" i="1" s="1"/>
  <c r="AV25" i="1" s="1"/>
  <c r="M25" i="1"/>
  <c r="L25" i="1"/>
  <c r="K25" i="1"/>
  <c r="Q24" i="1"/>
  <c r="P24" i="1"/>
  <c r="O24" i="1"/>
  <c r="AO24" i="1" s="1"/>
  <c r="AW24" i="1" s="1"/>
  <c r="N24" i="1"/>
  <c r="M24" i="1"/>
  <c r="L24" i="1"/>
  <c r="K24" i="1"/>
  <c r="Q23" i="1"/>
  <c r="P23" i="1"/>
  <c r="O23" i="1"/>
  <c r="AO23" i="1" s="1"/>
  <c r="AW23" i="1" s="1"/>
  <c r="N23" i="1"/>
  <c r="M23" i="1"/>
  <c r="L23" i="1"/>
  <c r="AL23" i="1" s="1"/>
  <c r="AT23" i="1" s="1"/>
  <c r="K23" i="1"/>
  <c r="AK23" i="1" s="1"/>
  <c r="AS23" i="1" s="1"/>
  <c r="Q22" i="1"/>
  <c r="AQ22" i="1" s="1"/>
  <c r="AY22" i="1" s="1"/>
  <c r="P22" i="1"/>
  <c r="O22" i="1"/>
  <c r="N22" i="1"/>
  <c r="M22" i="1"/>
  <c r="AM22" i="1" s="1"/>
  <c r="AU22" i="1" s="1"/>
  <c r="L22" i="1"/>
  <c r="AL22" i="1" s="1"/>
  <c r="AT22" i="1" s="1"/>
  <c r="K22" i="1"/>
  <c r="Q21" i="1"/>
  <c r="AQ21" i="1" s="1"/>
  <c r="AY21" i="1" s="1"/>
  <c r="P21" i="1"/>
  <c r="O21" i="1"/>
  <c r="N21" i="1"/>
  <c r="AN21" i="1" s="1"/>
  <c r="AV21" i="1" s="1"/>
  <c r="M21" i="1"/>
  <c r="AM21" i="1" s="1"/>
  <c r="AU21" i="1" s="1"/>
  <c r="L21" i="1"/>
  <c r="AL21" i="1" s="1"/>
  <c r="AT21" i="1" s="1"/>
  <c r="K21" i="1"/>
  <c r="Q20" i="1"/>
  <c r="P20" i="1"/>
  <c r="O20" i="1"/>
  <c r="AO20" i="1" s="1"/>
  <c r="AW20" i="1" s="1"/>
  <c r="N20" i="1"/>
  <c r="AN20" i="1" s="1"/>
  <c r="AV20" i="1" s="1"/>
  <c r="M20" i="1"/>
  <c r="L20" i="1"/>
  <c r="K20" i="1"/>
  <c r="AK20" i="1" s="1"/>
  <c r="AS20" i="1" s="1"/>
  <c r="Q19" i="1"/>
  <c r="P19" i="1"/>
  <c r="O19" i="1"/>
  <c r="AO19" i="1" s="1"/>
  <c r="AW19" i="1" s="1"/>
  <c r="N19" i="1"/>
  <c r="M19" i="1"/>
  <c r="L19" i="1"/>
  <c r="K19" i="1"/>
  <c r="AK19" i="1" s="1"/>
  <c r="AS19" i="1" s="1"/>
  <c r="Q18" i="1"/>
  <c r="AQ18" i="1" s="1"/>
  <c r="AY18" i="1" s="1"/>
  <c r="P18" i="1"/>
  <c r="O18" i="1"/>
  <c r="N18" i="1"/>
  <c r="M18" i="1"/>
  <c r="AM18" i="1" s="1"/>
  <c r="AU18" i="1" s="1"/>
  <c r="L18" i="1"/>
  <c r="K18" i="1"/>
  <c r="Q17" i="1"/>
  <c r="AQ17" i="1" s="1"/>
  <c r="AY17" i="1" s="1"/>
  <c r="P17" i="1"/>
  <c r="O17" i="1"/>
  <c r="N17" i="1"/>
  <c r="M17" i="1"/>
  <c r="AM17" i="1" s="1"/>
  <c r="AU17" i="1" s="1"/>
  <c r="L17" i="1"/>
  <c r="K17" i="1"/>
  <c r="Q16" i="1"/>
  <c r="P16" i="1"/>
  <c r="O16" i="1"/>
  <c r="AO16" i="1" s="1"/>
  <c r="AW16" i="1" s="1"/>
  <c r="N16" i="1"/>
  <c r="M16" i="1"/>
  <c r="L16" i="1"/>
  <c r="K16" i="1"/>
  <c r="AK16" i="1" s="1"/>
  <c r="AS16" i="1" s="1"/>
  <c r="Q15" i="1"/>
  <c r="P15" i="1"/>
  <c r="AP15" i="1" s="1"/>
  <c r="AX15" i="1" s="1"/>
  <c r="O15" i="1"/>
  <c r="N15" i="1"/>
  <c r="M15" i="1"/>
  <c r="L15" i="1"/>
  <c r="AL15" i="1" s="1"/>
  <c r="AT15" i="1" s="1"/>
  <c r="K15" i="1"/>
  <c r="Q14" i="1"/>
  <c r="AQ14" i="1" s="1"/>
  <c r="AY14" i="1" s="1"/>
  <c r="P14" i="1"/>
  <c r="AP14" i="1" s="1"/>
  <c r="AX14" i="1" s="1"/>
  <c r="O14" i="1"/>
  <c r="N14" i="1"/>
  <c r="M14" i="1"/>
  <c r="AM14" i="1" s="1"/>
  <c r="AU14" i="1" s="1"/>
  <c r="L14" i="1"/>
  <c r="K14" i="1"/>
  <c r="Q13" i="1"/>
  <c r="AQ13" i="1" s="1"/>
  <c r="AY13" i="1" s="1"/>
  <c r="P13" i="1"/>
  <c r="O13" i="1"/>
  <c r="N13" i="1"/>
  <c r="AN13" i="1" s="1"/>
  <c r="AV13" i="1" s="1"/>
  <c r="M13" i="1"/>
  <c r="AM13" i="1" s="1"/>
  <c r="AU13" i="1" s="1"/>
  <c r="L13" i="1"/>
  <c r="K13" i="1"/>
  <c r="Q12" i="1"/>
  <c r="P12" i="1"/>
  <c r="O12" i="1"/>
  <c r="AO12" i="1" s="1"/>
  <c r="AW12" i="1" s="1"/>
  <c r="N12" i="1"/>
  <c r="AN12" i="1" s="1"/>
  <c r="AV12" i="1" s="1"/>
  <c r="M12" i="1"/>
  <c r="L12" i="1"/>
  <c r="K12" i="1"/>
  <c r="AK12" i="1" s="1"/>
  <c r="AS12" i="1" s="1"/>
  <c r="Q11" i="1"/>
  <c r="P11" i="1"/>
  <c r="AP11" i="1" s="1"/>
  <c r="AX11" i="1" s="1"/>
  <c r="O11" i="1"/>
  <c r="AO11" i="1" s="1"/>
  <c r="AW11" i="1" s="1"/>
  <c r="N11" i="1"/>
  <c r="M11" i="1"/>
  <c r="L11" i="1"/>
  <c r="AL11" i="1" s="1"/>
  <c r="AT11" i="1" s="1"/>
  <c r="K11" i="1"/>
  <c r="AK11" i="1" s="1"/>
  <c r="AS11" i="1" s="1"/>
  <c r="V15" i="1" l="1"/>
  <c r="AN15" i="1"/>
  <c r="AV15" i="1" s="1"/>
  <c r="P91" i="1"/>
  <c r="AP91" i="1" s="1"/>
  <c r="AP17" i="1"/>
  <c r="AX17" i="1" s="1"/>
  <c r="L86" i="1"/>
  <c r="AL86" i="1" s="1"/>
  <c r="AL12" i="1"/>
  <c r="AT12" i="1" s="1"/>
  <c r="M123" i="1"/>
  <c r="AM123" i="1" s="1"/>
  <c r="AM12" i="1"/>
  <c r="AU12" i="1" s="1"/>
  <c r="O125" i="1"/>
  <c r="AO125" i="1" s="1"/>
  <c r="AO14" i="1"/>
  <c r="AW14" i="1" s="1"/>
  <c r="M85" i="1"/>
  <c r="AM85" i="1" s="1"/>
  <c r="AM11" i="1"/>
  <c r="AU11" i="1" s="1"/>
  <c r="Y11" i="1"/>
  <c r="AQ11" i="1"/>
  <c r="AY11" i="1" s="1"/>
  <c r="S13" i="1"/>
  <c r="AK13" i="1"/>
  <c r="AS13" i="1" s="1"/>
  <c r="W13" i="1"/>
  <c r="AO13" i="1"/>
  <c r="AW13" i="1" s="1"/>
  <c r="L51" i="1"/>
  <c r="AL51" i="1" s="1"/>
  <c r="AL14" i="1"/>
  <c r="AT14" i="1" s="1"/>
  <c r="M52" i="1"/>
  <c r="AM52" i="1" s="1"/>
  <c r="AM15" i="1"/>
  <c r="AU15" i="1" s="1"/>
  <c r="Y15" i="1"/>
  <c r="AQ15" i="1"/>
  <c r="AY15" i="1" s="1"/>
  <c r="N127" i="1"/>
  <c r="AN127" i="1" s="1"/>
  <c r="AN16" i="1"/>
  <c r="AV16" i="1" s="1"/>
  <c r="S17" i="1"/>
  <c r="AK17" i="1"/>
  <c r="AS17" i="1" s="1"/>
  <c r="W17" i="1"/>
  <c r="AO17" i="1"/>
  <c r="AW17" i="1" s="1"/>
  <c r="L55" i="1"/>
  <c r="AL55" i="1" s="1"/>
  <c r="AL18" i="1"/>
  <c r="AT18" i="1" s="1"/>
  <c r="P55" i="1"/>
  <c r="AP55" i="1" s="1"/>
  <c r="AP18" i="1"/>
  <c r="AX18" i="1" s="1"/>
  <c r="M130" i="1"/>
  <c r="AM130" i="1" s="1"/>
  <c r="AM19" i="1"/>
  <c r="AU19" i="1" s="1"/>
  <c r="Y19" i="1"/>
  <c r="AQ19" i="1"/>
  <c r="AY19" i="1" s="1"/>
  <c r="S21" i="1"/>
  <c r="AK21" i="1"/>
  <c r="AS21" i="1" s="1"/>
  <c r="W21" i="1"/>
  <c r="AO21" i="1"/>
  <c r="AW21" i="1" s="1"/>
  <c r="P59" i="1"/>
  <c r="AP59" i="1" s="1"/>
  <c r="AP22" i="1"/>
  <c r="AX22" i="1" s="1"/>
  <c r="U23" i="1"/>
  <c r="AM23" i="1"/>
  <c r="AU23" i="1" s="1"/>
  <c r="Y23" i="1"/>
  <c r="AQ23" i="1"/>
  <c r="AY23" i="1" s="1"/>
  <c r="N98" i="1"/>
  <c r="AN98" i="1" s="1"/>
  <c r="AN24" i="1"/>
  <c r="AV24" i="1" s="1"/>
  <c r="S25" i="1"/>
  <c r="AK25" i="1"/>
  <c r="AS25" i="1" s="1"/>
  <c r="W25" i="1"/>
  <c r="AO25" i="1"/>
  <c r="AW25" i="1" s="1"/>
  <c r="L100" i="1"/>
  <c r="AL100" i="1" s="1"/>
  <c r="AL26" i="1"/>
  <c r="AT26" i="1" s="1"/>
  <c r="P137" i="1"/>
  <c r="AP137" i="1" s="1"/>
  <c r="AP26" i="1"/>
  <c r="AX26" i="1" s="1"/>
  <c r="M101" i="1"/>
  <c r="AM101" i="1" s="1"/>
  <c r="AM27" i="1"/>
  <c r="AU27" i="1" s="1"/>
  <c r="Y27" i="1"/>
  <c r="AQ27" i="1"/>
  <c r="AY27" i="1" s="1"/>
  <c r="N139" i="1"/>
  <c r="AN139" i="1" s="1"/>
  <c r="AN28" i="1"/>
  <c r="AV28" i="1" s="1"/>
  <c r="L87" i="1"/>
  <c r="AL87" i="1" s="1"/>
  <c r="AL13" i="1"/>
  <c r="AT13" i="1" s="1"/>
  <c r="P95" i="1"/>
  <c r="AP95" i="1" s="1"/>
  <c r="AP21" i="1"/>
  <c r="AX21" i="1" s="1"/>
  <c r="N134" i="1"/>
  <c r="AN134" i="1" s="1"/>
  <c r="AN23" i="1"/>
  <c r="AV23" i="1" s="1"/>
  <c r="K61" i="1"/>
  <c r="AK61" i="1" s="1"/>
  <c r="AK24" i="1"/>
  <c r="AS24" i="1" s="1"/>
  <c r="L62" i="1"/>
  <c r="AL62" i="1" s="1"/>
  <c r="AL25" i="1"/>
  <c r="AT25" i="1" s="1"/>
  <c r="P62" i="1"/>
  <c r="AP62" i="1" s="1"/>
  <c r="AP25" i="1"/>
  <c r="AX25" i="1" s="1"/>
  <c r="N138" i="1"/>
  <c r="AN138" i="1" s="1"/>
  <c r="AN27" i="1"/>
  <c r="AV27" i="1" s="1"/>
  <c r="O102" i="1"/>
  <c r="AO102" i="1" s="1"/>
  <c r="AO28" i="1"/>
  <c r="AW28" i="1" s="1"/>
  <c r="N85" i="1"/>
  <c r="AN85" i="1" s="1"/>
  <c r="AN11" i="1"/>
  <c r="AV11" i="1" s="1"/>
  <c r="P87" i="1"/>
  <c r="AP87" i="1" s="1"/>
  <c r="AP13" i="1"/>
  <c r="AX13" i="1" s="1"/>
  <c r="N93" i="1"/>
  <c r="AN93" i="1" s="1"/>
  <c r="AN19" i="1"/>
  <c r="AV19" i="1" s="1"/>
  <c r="X12" i="1"/>
  <c r="AP12" i="1"/>
  <c r="AX12" i="1" s="1"/>
  <c r="V14" i="1"/>
  <c r="AN14" i="1"/>
  <c r="AV14" i="1" s="1"/>
  <c r="K52" i="1"/>
  <c r="AK52" i="1" s="1"/>
  <c r="AK15" i="1"/>
  <c r="AS15" i="1" s="1"/>
  <c r="O89" i="1"/>
  <c r="AO89" i="1" s="1"/>
  <c r="AO15" i="1"/>
  <c r="AW15" i="1" s="1"/>
  <c r="L53" i="1"/>
  <c r="AL53" i="1" s="1"/>
  <c r="AL16" i="1"/>
  <c r="AT16" i="1" s="1"/>
  <c r="X16" i="1"/>
  <c r="AP16" i="1"/>
  <c r="AX16" i="1" s="1"/>
  <c r="N55" i="1"/>
  <c r="AN55" i="1" s="1"/>
  <c r="AN18" i="1"/>
  <c r="AV18" i="1" s="1"/>
  <c r="L131" i="1"/>
  <c r="AL131" i="1" s="1"/>
  <c r="AL20" i="1"/>
  <c r="AT20" i="1" s="1"/>
  <c r="X20" i="1"/>
  <c r="AP20" i="1"/>
  <c r="AX20" i="1" s="1"/>
  <c r="N133" i="1"/>
  <c r="AN133" i="1" s="1"/>
  <c r="AN22" i="1"/>
  <c r="AV22" i="1" s="1"/>
  <c r="L98" i="1"/>
  <c r="AL98" i="1" s="1"/>
  <c r="AL24" i="1"/>
  <c r="AT24" i="1" s="1"/>
  <c r="X24" i="1"/>
  <c r="AP24" i="1"/>
  <c r="AX24" i="1" s="1"/>
  <c r="M62" i="1"/>
  <c r="AM62" i="1" s="1"/>
  <c r="AM25" i="1"/>
  <c r="AU25" i="1" s="1"/>
  <c r="N100" i="1"/>
  <c r="AN100" i="1" s="1"/>
  <c r="AN26" i="1"/>
  <c r="AV26" i="1" s="1"/>
  <c r="L65" i="1"/>
  <c r="AL65" i="1" s="1"/>
  <c r="AL28" i="1"/>
  <c r="AT28" i="1" s="1"/>
  <c r="X28" i="1"/>
  <c r="AP28" i="1"/>
  <c r="AX28" i="1" s="1"/>
  <c r="L91" i="1"/>
  <c r="AL91" i="1" s="1"/>
  <c r="AL17" i="1"/>
  <c r="AT17" i="1" s="1"/>
  <c r="Q49" i="1"/>
  <c r="AQ49" i="1" s="1"/>
  <c r="AQ12" i="1"/>
  <c r="AY12" i="1" s="1"/>
  <c r="K51" i="1"/>
  <c r="AK51" i="1" s="1"/>
  <c r="AK14" i="1"/>
  <c r="AS14" i="1" s="1"/>
  <c r="M53" i="1"/>
  <c r="AM53" i="1" s="1"/>
  <c r="AM16" i="1"/>
  <c r="AU16" i="1" s="1"/>
  <c r="Q127" i="1"/>
  <c r="AQ127" i="1" s="1"/>
  <c r="AQ16" i="1"/>
  <c r="AY16" i="1" s="1"/>
  <c r="N54" i="1"/>
  <c r="AN54" i="1" s="1"/>
  <c r="AN17" i="1"/>
  <c r="AV17" i="1" s="1"/>
  <c r="K129" i="1"/>
  <c r="AK129" i="1" s="1"/>
  <c r="AK18" i="1"/>
  <c r="AS18" i="1" s="1"/>
  <c r="O55" i="1"/>
  <c r="AO55" i="1" s="1"/>
  <c r="AO18" i="1"/>
  <c r="AW18" i="1" s="1"/>
  <c r="L130" i="1"/>
  <c r="AL130" i="1" s="1"/>
  <c r="AL19" i="1"/>
  <c r="AT19" i="1" s="1"/>
  <c r="P56" i="1"/>
  <c r="AP56" i="1" s="1"/>
  <c r="AP19" i="1"/>
  <c r="AX19" i="1" s="1"/>
  <c r="M131" i="1"/>
  <c r="AM131" i="1" s="1"/>
  <c r="AM20" i="1"/>
  <c r="AU20" i="1" s="1"/>
  <c r="Q57" i="1"/>
  <c r="AQ57" i="1" s="1"/>
  <c r="AQ20" i="1"/>
  <c r="AY20" i="1" s="1"/>
  <c r="K59" i="1"/>
  <c r="AK59" i="1" s="1"/>
  <c r="AK22" i="1"/>
  <c r="AS22" i="1" s="1"/>
  <c r="O133" i="1"/>
  <c r="AO133" i="1" s="1"/>
  <c r="AO22" i="1"/>
  <c r="AW22" i="1" s="1"/>
  <c r="P134" i="1"/>
  <c r="AP134" i="1" s="1"/>
  <c r="AP23" i="1"/>
  <c r="AX23" i="1" s="1"/>
  <c r="M135" i="1"/>
  <c r="AM135" i="1" s="1"/>
  <c r="AM24" i="1"/>
  <c r="AU24" i="1" s="1"/>
  <c r="Q135" i="1"/>
  <c r="AQ135" i="1" s="1"/>
  <c r="AQ24" i="1"/>
  <c r="AY24" i="1" s="1"/>
  <c r="K137" i="1"/>
  <c r="AK137" i="1" s="1"/>
  <c r="AK26" i="1"/>
  <c r="AS26" i="1" s="1"/>
  <c r="O137" i="1"/>
  <c r="AO137" i="1" s="1"/>
  <c r="AO26" i="1"/>
  <c r="AW26" i="1" s="1"/>
  <c r="M65" i="1"/>
  <c r="AM65" i="1" s="1"/>
  <c r="AM28" i="1"/>
  <c r="AU28" i="1" s="1"/>
  <c r="Q139" i="1"/>
  <c r="AQ139" i="1" s="1"/>
  <c r="AQ28" i="1"/>
  <c r="AY28" i="1" s="1"/>
  <c r="Q101" i="1"/>
  <c r="AQ101" i="1" s="1"/>
  <c r="M139" i="1"/>
  <c r="AM139" i="1" s="1"/>
  <c r="T12" i="1"/>
  <c r="Q130" i="1"/>
  <c r="AQ130" i="1" s="1"/>
  <c r="K62" i="1"/>
  <c r="AK62" i="1" s="1"/>
  <c r="K91" i="1"/>
  <c r="AK91" i="1" s="1"/>
  <c r="K95" i="1"/>
  <c r="AK95" i="1" s="1"/>
  <c r="O124" i="1"/>
  <c r="AO124" i="1" s="1"/>
  <c r="Q65" i="1"/>
  <c r="AQ65" i="1" s="1"/>
  <c r="O62" i="1"/>
  <c r="AO62" i="1" s="1"/>
  <c r="M57" i="1"/>
  <c r="AM57" i="1" s="1"/>
  <c r="N96" i="1"/>
  <c r="AN96" i="1" s="1"/>
  <c r="P92" i="1"/>
  <c r="AP92" i="1" s="1"/>
  <c r="K136" i="1"/>
  <c r="AK136" i="1" s="1"/>
  <c r="Q126" i="1"/>
  <c r="AQ126" i="1" s="1"/>
  <c r="T20" i="1"/>
  <c r="M64" i="1"/>
  <c r="AM64" i="1" s="1"/>
  <c r="Q60" i="1"/>
  <c r="AQ60" i="1" s="1"/>
  <c r="P49" i="1"/>
  <c r="AP49" i="1" s="1"/>
  <c r="O99" i="1"/>
  <c r="AO99" i="1" s="1"/>
  <c r="P94" i="1"/>
  <c r="AP94" i="1" s="1"/>
  <c r="N89" i="1"/>
  <c r="AN89" i="1" s="1"/>
  <c r="M138" i="1"/>
  <c r="AM138" i="1" s="1"/>
  <c r="L123" i="1"/>
  <c r="AL123" i="1" s="1"/>
  <c r="T28" i="1"/>
  <c r="K63" i="1"/>
  <c r="AK63" i="1" s="1"/>
  <c r="N60" i="1"/>
  <c r="AN60" i="1" s="1"/>
  <c r="K55" i="1"/>
  <c r="AK55" i="1" s="1"/>
  <c r="L49" i="1"/>
  <c r="AL49" i="1" s="1"/>
  <c r="M97" i="1"/>
  <c r="AM97" i="1" s="1"/>
  <c r="M93" i="1"/>
  <c r="AM93" i="1" s="1"/>
  <c r="O128" i="1"/>
  <c r="AO128" i="1" s="1"/>
  <c r="M122" i="1"/>
  <c r="AM122" i="1" s="1"/>
  <c r="V11" i="1"/>
  <c r="V19" i="1"/>
  <c r="V27" i="1"/>
  <c r="N64" i="1"/>
  <c r="AN64" i="1" s="1"/>
  <c r="L99" i="1"/>
  <c r="AL99" i="1" s="1"/>
  <c r="K133" i="1"/>
  <c r="AK133" i="1" s="1"/>
  <c r="T16" i="1"/>
  <c r="V23" i="1"/>
  <c r="O63" i="1"/>
  <c r="AO63" i="1" s="1"/>
  <c r="M61" i="1"/>
  <c r="AM61" i="1" s="1"/>
  <c r="M60" i="1"/>
  <c r="AM60" i="1" s="1"/>
  <c r="K58" i="1"/>
  <c r="AK58" i="1" s="1"/>
  <c r="O50" i="1"/>
  <c r="AO50" i="1" s="1"/>
  <c r="Q48" i="1"/>
  <c r="AQ48" i="1" s="1"/>
  <c r="N101" i="1"/>
  <c r="AN101" i="1" s="1"/>
  <c r="P98" i="1"/>
  <c r="AP98" i="1" s="1"/>
  <c r="L94" i="1"/>
  <c r="AL94" i="1" s="1"/>
  <c r="N92" i="1"/>
  <c r="AN92" i="1" s="1"/>
  <c r="L90" i="1"/>
  <c r="AL90" i="1" s="1"/>
  <c r="P131" i="1"/>
  <c r="AP131" i="1" s="1"/>
  <c r="N129" i="1"/>
  <c r="AN129" i="1" s="1"/>
  <c r="P127" i="1"/>
  <c r="AP127" i="1" s="1"/>
  <c r="Q123" i="1"/>
  <c r="AQ123" i="1" s="1"/>
  <c r="O59" i="1"/>
  <c r="AO59" i="1" s="1"/>
  <c r="Q61" i="1"/>
  <c r="AQ61" i="1" s="1"/>
  <c r="Q52" i="1"/>
  <c r="AQ52" i="1" s="1"/>
  <c r="M126" i="1"/>
  <c r="AM126" i="1" s="1"/>
  <c r="K124" i="1"/>
  <c r="AK124" i="1" s="1"/>
  <c r="T24" i="1"/>
  <c r="Q64" i="1"/>
  <c r="AQ64" i="1" s="1"/>
  <c r="L63" i="1"/>
  <c r="AL63" i="1" s="1"/>
  <c r="P53" i="1"/>
  <c r="AP53" i="1" s="1"/>
  <c r="N51" i="1"/>
  <c r="AN51" i="1" s="1"/>
  <c r="M48" i="1"/>
  <c r="AM48" i="1" s="1"/>
  <c r="Q97" i="1"/>
  <c r="AQ97" i="1" s="1"/>
  <c r="O95" i="1"/>
  <c r="AO95" i="1" s="1"/>
  <c r="Q85" i="1"/>
  <c r="AQ85" i="1" s="1"/>
  <c r="L139" i="1"/>
  <c r="AL139" i="1" s="1"/>
  <c r="L127" i="1"/>
  <c r="AL127" i="1" s="1"/>
  <c r="N125" i="1"/>
  <c r="AN125" i="1" s="1"/>
  <c r="N123" i="1"/>
  <c r="AN123" i="1" s="1"/>
  <c r="N49" i="1"/>
  <c r="AN49" i="1" s="1"/>
  <c r="N86" i="1"/>
  <c r="AN86" i="1" s="1"/>
  <c r="M124" i="1"/>
  <c r="AM124" i="1" s="1"/>
  <c r="M50" i="1"/>
  <c r="AM50" i="1" s="1"/>
  <c r="Y13" i="1"/>
  <c r="Q50" i="1"/>
  <c r="AQ50" i="1" s="1"/>
  <c r="Q87" i="1"/>
  <c r="AQ87" i="1" s="1"/>
  <c r="U14" i="1"/>
  <c r="M125" i="1"/>
  <c r="AM125" i="1" s="1"/>
  <c r="M51" i="1"/>
  <c r="AM51" i="1" s="1"/>
  <c r="M88" i="1"/>
  <c r="AM88" i="1" s="1"/>
  <c r="Y14" i="1"/>
  <c r="Q125" i="1"/>
  <c r="AQ125" i="1" s="1"/>
  <c r="Q51" i="1"/>
  <c r="AQ51" i="1" s="1"/>
  <c r="M91" i="1"/>
  <c r="AM91" i="1" s="1"/>
  <c r="M128" i="1"/>
  <c r="AM128" i="1" s="1"/>
  <c r="Y17" i="1"/>
  <c r="Q128" i="1"/>
  <c r="AQ128" i="1" s="1"/>
  <c r="Q54" i="1"/>
  <c r="AQ54" i="1" s="1"/>
  <c r="U18" i="1"/>
  <c r="M129" i="1"/>
  <c r="AM129" i="1" s="1"/>
  <c r="M55" i="1"/>
  <c r="AM55" i="1" s="1"/>
  <c r="M92" i="1"/>
  <c r="AM92" i="1" s="1"/>
  <c r="Y18" i="1"/>
  <c r="Q129" i="1"/>
  <c r="AQ129" i="1" s="1"/>
  <c r="Q55" i="1"/>
  <c r="AQ55" i="1" s="1"/>
  <c r="Q92" i="1"/>
  <c r="AQ92" i="1" s="1"/>
  <c r="N94" i="1"/>
  <c r="AN94" i="1" s="1"/>
  <c r="N131" i="1"/>
  <c r="AN131" i="1" s="1"/>
  <c r="M95" i="1"/>
  <c r="AM95" i="1" s="1"/>
  <c r="M132" i="1"/>
  <c r="AM132" i="1" s="1"/>
  <c r="Y21" i="1"/>
  <c r="Q95" i="1"/>
  <c r="AQ95" i="1" s="1"/>
  <c r="Q132" i="1"/>
  <c r="AQ132" i="1" s="1"/>
  <c r="U22" i="1"/>
  <c r="M133" i="1"/>
  <c r="AM133" i="1" s="1"/>
  <c r="M59" i="1"/>
  <c r="AM59" i="1" s="1"/>
  <c r="Y22" i="1"/>
  <c r="Q133" i="1"/>
  <c r="AQ133" i="1" s="1"/>
  <c r="Q59" i="1"/>
  <c r="AQ59" i="1" s="1"/>
  <c r="Q96" i="1"/>
  <c r="AQ96" i="1" s="1"/>
  <c r="Y25" i="1"/>
  <c r="Q62" i="1"/>
  <c r="AQ62" i="1" s="1"/>
  <c r="Q99" i="1"/>
  <c r="AQ99" i="1" s="1"/>
  <c r="Q136" i="1"/>
  <c r="AQ136" i="1" s="1"/>
  <c r="U26" i="1"/>
  <c r="M137" i="1"/>
  <c r="AM137" i="1" s="1"/>
  <c r="Y26" i="1"/>
  <c r="Q137" i="1"/>
  <c r="AQ137" i="1" s="1"/>
  <c r="N65" i="1"/>
  <c r="AN65" i="1" s="1"/>
  <c r="M58" i="1"/>
  <c r="AM58" i="1" s="1"/>
  <c r="Q124" i="1"/>
  <c r="AQ124" i="1" s="1"/>
  <c r="S11" i="1"/>
  <c r="K122" i="1"/>
  <c r="AK122" i="1" s="1"/>
  <c r="K48" i="1"/>
  <c r="AK48" i="1" s="1"/>
  <c r="W11" i="1"/>
  <c r="O48" i="1"/>
  <c r="AO48" i="1" s="1"/>
  <c r="O85" i="1"/>
  <c r="AO85" i="1" s="1"/>
  <c r="S12" i="1"/>
  <c r="K123" i="1"/>
  <c r="AK123" i="1" s="1"/>
  <c r="K49" i="1"/>
  <c r="AK49" i="1" s="1"/>
  <c r="K86" i="1"/>
  <c r="AK86" i="1" s="1"/>
  <c r="W12" i="1"/>
  <c r="O123" i="1"/>
  <c r="AO123" i="1" s="1"/>
  <c r="O49" i="1"/>
  <c r="AO49" i="1" s="1"/>
  <c r="V12" i="1"/>
  <c r="N87" i="1"/>
  <c r="AN87" i="1" s="1"/>
  <c r="N124" i="1"/>
  <c r="AN124" i="1" s="1"/>
  <c r="V13" i="1"/>
  <c r="U13" i="1"/>
  <c r="S15" i="1"/>
  <c r="K89" i="1"/>
  <c r="AK89" i="1" s="1"/>
  <c r="K126" i="1"/>
  <c r="AK126" i="1" s="1"/>
  <c r="W15" i="1"/>
  <c r="O126" i="1"/>
  <c r="AO126" i="1" s="1"/>
  <c r="O52" i="1"/>
  <c r="AO52" i="1" s="1"/>
  <c r="S16" i="1"/>
  <c r="K127" i="1"/>
  <c r="AK127" i="1" s="1"/>
  <c r="K53" i="1"/>
  <c r="AK53" i="1" s="1"/>
  <c r="K90" i="1"/>
  <c r="AK90" i="1" s="1"/>
  <c r="W16" i="1"/>
  <c r="O127" i="1"/>
  <c r="AO127" i="1" s="1"/>
  <c r="O53" i="1"/>
  <c r="AO53" i="1" s="1"/>
  <c r="O90" i="1"/>
  <c r="AO90" i="1" s="1"/>
  <c r="V16" i="1"/>
  <c r="N91" i="1"/>
  <c r="AN91" i="1" s="1"/>
  <c r="V17" i="1"/>
  <c r="N128" i="1"/>
  <c r="AN128" i="1" s="1"/>
  <c r="U17" i="1"/>
  <c r="S19" i="1"/>
  <c r="K93" i="1"/>
  <c r="AK93" i="1" s="1"/>
  <c r="K130" i="1"/>
  <c r="AK130" i="1" s="1"/>
  <c r="W19" i="1"/>
  <c r="O93" i="1"/>
  <c r="AO93" i="1" s="1"/>
  <c r="O130" i="1"/>
  <c r="AO130" i="1" s="1"/>
  <c r="S20" i="1"/>
  <c r="K131" i="1"/>
  <c r="AK131" i="1" s="1"/>
  <c r="K57" i="1"/>
  <c r="AK57" i="1" s="1"/>
  <c r="W20" i="1"/>
  <c r="O131" i="1"/>
  <c r="AO131" i="1" s="1"/>
  <c r="O57" i="1"/>
  <c r="AO57" i="1" s="1"/>
  <c r="O94" i="1"/>
  <c r="AO94" i="1" s="1"/>
  <c r="V20" i="1"/>
  <c r="N95" i="1"/>
  <c r="AN95" i="1" s="1"/>
  <c r="N58" i="1"/>
  <c r="AN58" i="1" s="1"/>
  <c r="V21" i="1"/>
  <c r="U21" i="1"/>
  <c r="S23" i="1"/>
  <c r="K60" i="1"/>
  <c r="AK60" i="1" s="1"/>
  <c r="W23" i="1"/>
  <c r="O60" i="1"/>
  <c r="AO60" i="1" s="1"/>
  <c r="O97" i="1"/>
  <c r="AO97" i="1" s="1"/>
  <c r="O134" i="1"/>
  <c r="AO134" i="1" s="1"/>
  <c r="S24" i="1"/>
  <c r="K135" i="1"/>
  <c r="AK135" i="1" s="1"/>
  <c r="W24" i="1"/>
  <c r="O135" i="1"/>
  <c r="AO135" i="1" s="1"/>
  <c r="V24" i="1"/>
  <c r="N99" i="1"/>
  <c r="AN99" i="1" s="1"/>
  <c r="N136" i="1"/>
  <c r="AN136" i="1" s="1"/>
  <c r="N62" i="1"/>
  <c r="AN62" i="1" s="1"/>
  <c r="V25" i="1"/>
  <c r="U25" i="1"/>
  <c r="S27" i="1"/>
  <c r="K138" i="1"/>
  <c r="AK138" i="1" s="1"/>
  <c r="K64" i="1"/>
  <c r="AK64" i="1" s="1"/>
  <c r="W27" i="1"/>
  <c r="O64" i="1"/>
  <c r="AO64" i="1" s="1"/>
  <c r="S28" i="1"/>
  <c r="K139" i="1"/>
  <c r="AK139" i="1" s="1"/>
  <c r="K102" i="1"/>
  <c r="AK102" i="1" s="1"/>
  <c r="W28" i="1"/>
  <c r="O139" i="1"/>
  <c r="AO139" i="1" s="1"/>
  <c r="V28" i="1"/>
  <c r="M63" i="1"/>
  <c r="AM63" i="1" s="1"/>
  <c r="O61" i="1"/>
  <c r="AO61" i="1" s="1"/>
  <c r="M54" i="1"/>
  <c r="AM54" i="1" s="1"/>
  <c r="N50" i="1"/>
  <c r="AN50" i="1" s="1"/>
  <c r="N102" i="1"/>
  <c r="AN102" i="1" s="1"/>
  <c r="K101" i="1"/>
  <c r="AK101" i="1" s="1"/>
  <c r="O98" i="1"/>
  <c r="AO98" i="1" s="1"/>
  <c r="K97" i="1"/>
  <c r="AK97" i="1" s="1"/>
  <c r="K94" i="1"/>
  <c r="AK94" i="1" s="1"/>
  <c r="M87" i="1"/>
  <c r="AM87" i="1" s="1"/>
  <c r="K134" i="1"/>
  <c r="AK134" i="1" s="1"/>
  <c r="N132" i="1"/>
  <c r="AN132" i="1" s="1"/>
  <c r="T11" i="1"/>
  <c r="L85" i="1"/>
  <c r="AL85" i="1" s="1"/>
  <c r="L122" i="1"/>
  <c r="AL122" i="1" s="1"/>
  <c r="X11" i="1"/>
  <c r="P85" i="1"/>
  <c r="AP85" i="1" s="1"/>
  <c r="P122" i="1"/>
  <c r="AP122" i="1" s="1"/>
  <c r="P48" i="1"/>
  <c r="AP48" i="1" s="1"/>
  <c r="T15" i="1"/>
  <c r="L89" i="1"/>
  <c r="AL89" i="1" s="1"/>
  <c r="L126" i="1"/>
  <c r="AL126" i="1" s="1"/>
  <c r="X15" i="1"/>
  <c r="P89" i="1"/>
  <c r="AP89" i="1" s="1"/>
  <c r="P126" i="1"/>
  <c r="AP126" i="1" s="1"/>
  <c r="T19" i="1"/>
  <c r="L93" i="1"/>
  <c r="AL93" i="1" s="1"/>
  <c r="L56" i="1"/>
  <c r="AL56" i="1" s="1"/>
  <c r="X19" i="1"/>
  <c r="P93" i="1"/>
  <c r="AP93" i="1" s="1"/>
  <c r="P130" i="1"/>
  <c r="AP130" i="1" s="1"/>
  <c r="T23" i="1"/>
  <c r="L97" i="1"/>
  <c r="AL97" i="1" s="1"/>
  <c r="L134" i="1"/>
  <c r="AL134" i="1" s="1"/>
  <c r="L60" i="1"/>
  <c r="AL60" i="1" s="1"/>
  <c r="X23" i="1"/>
  <c r="P97" i="1"/>
  <c r="AP97" i="1" s="1"/>
  <c r="P60" i="1"/>
  <c r="AP60" i="1" s="1"/>
  <c r="T27" i="1"/>
  <c r="L101" i="1"/>
  <c r="AL101" i="1" s="1"/>
  <c r="L138" i="1"/>
  <c r="AL138" i="1" s="1"/>
  <c r="L64" i="1"/>
  <c r="AL64" i="1" s="1"/>
  <c r="X27" i="1"/>
  <c r="P101" i="1"/>
  <c r="AP101" i="1" s="1"/>
  <c r="P138" i="1"/>
  <c r="AP138" i="1" s="1"/>
  <c r="P64" i="1"/>
  <c r="AP64" i="1" s="1"/>
  <c r="K65" i="1"/>
  <c r="AK65" i="1" s="1"/>
  <c r="Q63" i="1"/>
  <c r="AQ63" i="1" s="1"/>
  <c r="N61" i="1"/>
  <c r="AN61" i="1" s="1"/>
  <c r="O56" i="1"/>
  <c r="AO56" i="1" s="1"/>
  <c r="P52" i="1"/>
  <c r="AP52" i="1" s="1"/>
  <c r="Q100" i="1"/>
  <c r="AQ100" i="1" s="1"/>
  <c r="M99" i="1"/>
  <c r="AM99" i="1" s="1"/>
  <c r="K98" i="1"/>
  <c r="AK98" i="1" s="1"/>
  <c r="Q91" i="1"/>
  <c r="AQ91" i="1" s="1"/>
  <c r="N90" i="1"/>
  <c r="AN90" i="1" s="1"/>
  <c r="Q88" i="1"/>
  <c r="AQ88" i="1" s="1"/>
  <c r="K85" i="1"/>
  <c r="AK85" i="1" s="1"/>
  <c r="O138" i="1"/>
  <c r="AO138" i="1" s="1"/>
  <c r="N135" i="1"/>
  <c r="AN135" i="1" s="1"/>
  <c r="O122" i="1"/>
  <c r="AO122" i="1" s="1"/>
  <c r="L125" i="1"/>
  <c r="AL125" i="1" s="1"/>
  <c r="T14" i="1"/>
  <c r="X14" i="1"/>
  <c r="P125" i="1"/>
  <c r="AP125" i="1" s="1"/>
  <c r="P51" i="1"/>
  <c r="AP51" i="1" s="1"/>
  <c r="P88" i="1"/>
  <c r="AP88" i="1" s="1"/>
  <c r="L92" i="1"/>
  <c r="AL92" i="1" s="1"/>
  <c r="T18" i="1"/>
  <c r="L129" i="1"/>
  <c r="AL129" i="1" s="1"/>
  <c r="X18" i="1"/>
  <c r="P129" i="1"/>
  <c r="AP129" i="1" s="1"/>
  <c r="L59" i="1"/>
  <c r="AL59" i="1" s="1"/>
  <c r="L96" i="1"/>
  <c r="AL96" i="1" s="1"/>
  <c r="T22" i="1"/>
  <c r="X22" i="1"/>
  <c r="P96" i="1"/>
  <c r="AP96" i="1" s="1"/>
  <c r="P133" i="1"/>
  <c r="AP133" i="1" s="1"/>
  <c r="L137" i="1"/>
  <c r="AL137" i="1" s="1"/>
  <c r="T26" i="1"/>
  <c r="X26" i="1"/>
  <c r="P100" i="1"/>
  <c r="AP100" i="1" s="1"/>
  <c r="O65" i="1"/>
  <c r="AO65" i="1" s="1"/>
  <c r="P63" i="1"/>
  <c r="AP63" i="1" s="1"/>
  <c r="Q58" i="1"/>
  <c r="AQ58" i="1" s="1"/>
  <c r="N57" i="1"/>
  <c r="AN57" i="1" s="1"/>
  <c r="K56" i="1"/>
  <c r="AK56" i="1" s="1"/>
  <c r="N53" i="1"/>
  <c r="AN53" i="1" s="1"/>
  <c r="L52" i="1"/>
  <c r="AL52" i="1" s="1"/>
  <c r="L48" i="1"/>
  <c r="AL48" i="1" s="1"/>
  <c r="O101" i="1"/>
  <c r="AO101" i="1" s="1"/>
  <c r="M100" i="1"/>
  <c r="AM100" i="1" s="1"/>
  <c r="M96" i="1"/>
  <c r="AM96" i="1" s="1"/>
  <c r="L88" i="1"/>
  <c r="AL88" i="1" s="1"/>
  <c r="O86" i="1"/>
  <c r="AO86" i="1" s="1"/>
  <c r="M136" i="1"/>
  <c r="AM136" i="1" s="1"/>
  <c r="L133" i="1"/>
  <c r="AL133" i="1" s="1"/>
  <c r="N59" i="1"/>
  <c r="AN59" i="1" s="1"/>
  <c r="O58" i="1"/>
  <c r="AO58" i="1" s="1"/>
  <c r="L57" i="1"/>
  <c r="AL57" i="1" s="1"/>
  <c r="M56" i="1"/>
  <c r="AM56" i="1" s="1"/>
  <c r="K54" i="1"/>
  <c r="AK54" i="1" s="1"/>
  <c r="L102" i="1"/>
  <c r="AL102" i="1" s="1"/>
  <c r="Q93" i="1"/>
  <c r="AQ93" i="1" s="1"/>
  <c r="O91" i="1"/>
  <c r="AO91" i="1" s="1"/>
  <c r="P90" i="1"/>
  <c r="AP90" i="1" s="1"/>
  <c r="M89" i="1"/>
  <c r="AM89" i="1" s="1"/>
  <c r="N88" i="1"/>
  <c r="AN88" i="1" s="1"/>
  <c r="K87" i="1"/>
  <c r="AK87" i="1" s="1"/>
  <c r="P139" i="1"/>
  <c r="AP139" i="1" s="1"/>
  <c r="Q138" i="1"/>
  <c r="AQ138" i="1" s="1"/>
  <c r="N137" i="1"/>
  <c r="AN137" i="1" s="1"/>
  <c r="O136" i="1"/>
  <c r="AO136" i="1" s="1"/>
  <c r="L135" i="1"/>
  <c r="AL135" i="1" s="1"/>
  <c r="M134" i="1"/>
  <c r="AM134" i="1" s="1"/>
  <c r="K132" i="1"/>
  <c r="AK132" i="1" s="1"/>
  <c r="P123" i="1"/>
  <c r="AP123" i="1" s="1"/>
  <c r="Q122" i="1"/>
  <c r="AQ122" i="1" s="1"/>
  <c r="N122" i="1"/>
  <c r="AN122" i="1" s="1"/>
  <c r="N48" i="1"/>
  <c r="AN48" i="1" s="1"/>
  <c r="U11" i="1"/>
  <c r="U12" i="1"/>
  <c r="M86" i="1"/>
  <c r="AM86" i="1" s="1"/>
  <c r="Y12" i="1"/>
  <c r="Q86" i="1"/>
  <c r="AQ86" i="1" s="1"/>
  <c r="T13" i="1"/>
  <c r="L124" i="1"/>
  <c r="AL124" i="1" s="1"/>
  <c r="L50" i="1"/>
  <c r="AL50" i="1" s="1"/>
  <c r="X13" i="1"/>
  <c r="P124" i="1"/>
  <c r="AP124" i="1" s="1"/>
  <c r="P50" i="1"/>
  <c r="AP50" i="1" s="1"/>
  <c r="S14" i="1"/>
  <c r="K88" i="1"/>
  <c r="AK88" i="1" s="1"/>
  <c r="W14" i="1"/>
  <c r="O88" i="1"/>
  <c r="AO88" i="1" s="1"/>
  <c r="N126" i="1"/>
  <c r="AN126" i="1" s="1"/>
  <c r="N52" i="1"/>
  <c r="AN52" i="1" s="1"/>
  <c r="U15" i="1"/>
  <c r="U16" i="1"/>
  <c r="M90" i="1"/>
  <c r="AM90" i="1" s="1"/>
  <c r="Y16" i="1"/>
  <c r="Q90" i="1"/>
  <c r="AQ90" i="1" s="1"/>
  <c r="T17" i="1"/>
  <c r="L128" i="1"/>
  <c r="AL128" i="1" s="1"/>
  <c r="L54" i="1"/>
  <c r="AL54" i="1" s="1"/>
  <c r="X17" i="1"/>
  <c r="P128" i="1"/>
  <c r="AP128" i="1" s="1"/>
  <c r="P54" i="1"/>
  <c r="AP54" i="1" s="1"/>
  <c r="S18" i="1"/>
  <c r="K92" i="1"/>
  <c r="AK92" i="1" s="1"/>
  <c r="W18" i="1"/>
  <c r="O92" i="1"/>
  <c r="AO92" i="1" s="1"/>
  <c r="V18" i="1"/>
  <c r="N130" i="1"/>
  <c r="AN130" i="1" s="1"/>
  <c r="N56" i="1"/>
  <c r="AN56" i="1" s="1"/>
  <c r="U19" i="1"/>
  <c r="U20" i="1"/>
  <c r="M94" i="1"/>
  <c r="AM94" i="1" s="1"/>
  <c r="Y20" i="1"/>
  <c r="Q94" i="1"/>
  <c r="AQ94" i="1" s="1"/>
  <c r="T21" i="1"/>
  <c r="L132" i="1"/>
  <c r="AL132" i="1" s="1"/>
  <c r="L58" i="1"/>
  <c r="AL58" i="1" s="1"/>
  <c r="X21" i="1"/>
  <c r="P132" i="1"/>
  <c r="AP132" i="1" s="1"/>
  <c r="P58" i="1"/>
  <c r="AP58" i="1" s="1"/>
  <c r="S22" i="1"/>
  <c r="K96" i="1"/>
  <c r="AK96" i="1" s="1"/>
  <c r="W22" i="1"/>
  <c r="O96" i="1"/>
  <c r="AO96" i="1" s="1"/>
  <c r="V22" i="1"/>
  <c r="U24" i="1"/>
  <c r="M98" i="1"/>
  <c r="AM98" i="1" s="1"/>
  <c r="Y24" i="1"/>
  <c r="Q98" i="1"/>
  <c r="AQ98" i="1" s="1"/>
  <c r="T25" i="1"/>
  <c r="L136" i="1"/>
  <c r="AL136" i="1" s="1"/>
  <c r="X25" i="1"/>
  <c r="P136" i="1"/>
  <c r="AP136" i="1" s="1"/>
  <c r="S26" i="1"/>
  <c r="K100" i="1"/>
  <c r="AK100" i="1" s="1"/>
  <c r="W26" i="1"/>
  <c r="O100" i="1"/>
  <c r="AO100" i="1" s="1"/>
  <c r="V26" i="1"/>
  <c r="U27" i="1"/>
  <c r="U28" i="1"/>
  <c r="M102" i="1"/>
  <c r="AM102" i="1" s="1"/>
  <c r="Y28" i="1"/>
  <c r="Q102" i="1"/>
  <c r="AQ102" i="1" s="1"/>
  <c r="P65" i="1"/>
  <c r="AP65" i="1" s="1"/>
  <c r="N63" i="1"/>
  <c r="AN63" i="1" s="1"/>
  <c r="P61" i="1"/>
  <c r="AP61" i="1" s="1"/>
  <c r="L61" i="1"/>
  <c r="AL61" i="1" s="1"/>
  <c r="P57" i="1"/>
  <c r="AP57" i="1" s="1"/>
  <c r="Q56" i="1"/>
  <c r="AQ56" i="1" s="1"/>
  <c r="O54" i="1"/>
  <c r="AO54" i="1" s="1"/>
  <c r="Q53" i="1"/>
  <c r="AQ53" i="1" s="1"/>
  <c r="O51" i="1"/>
  <c r="AO51" i="1" s="1"/>
  <c r="K50" i="1"/>
  <c r="AK50" i="1" s="1"/>
  <c r="M49" i="1"/>
  <c r="AM49" i="1" s="1"/>
  <c r="P102" i="1"/>
  <c r="AP102" i="1" s="1"/>
  <c r="P99" i="1"/>
  <c r="AP99" i="1" s="1"/>
  <c r="K99" i="1"/>
  <c r="AK99" i="1" s="1"/>
  <c r="N97" i="1"/>
  <c r="AN97" i="1" s="1"/>
  <c r="L95" i="1"/>
  <c r="AL95" i="1" s="1"/>
  <c r="Q89" i="1"/>
  <c r="AQ89" i="1" s="1"/>
  <c r="O87" i="1"/>
  <c r="AO87" i="1" s="1"/>
  <c r="P86" i="1"/>
  <c r="AP86" i="1" s="1"/>
  <c r="P135" i="1"/>
  <c r="AP135" i="1" s="1"/>
  <c r="Q134" i="1"/>
  <c r="AQ134" i="1" s="1"/>
  <c r="O132" i="1"/>
  <c r="AO132" i="1" s="1"/>
  <c r="Q131" i="1"/>
  <c r="AQ131" i="1" s="1"/>
  <c r="O129" i="1"/>
  <c r="AO129" i="1" s="1"/>
  <c r="K128" i="1"/>
  <c r="AK128" i="1" s="1"/>
  <c r="M127" i="1"/>
  <c r="AM127" i="1" s="1"/>
  <c r="K125" i="1"/>
  <c r="AK125" i="1" s="1"/>
  <c r="B112" i="3" l="1"/>
  <c r="B75" i="3"/>
  <c r="B38" i="3"/>
  <c r="B112" i="1"/>
  <c r="B75" i="1"/>
  <c r="B38" i="1"/>
  <c r="G10" i="3"/>
  <c r="R10" i="3" s="1"/>
  <c r="U10" i="3" s="1"/>
  <c r="F10" i="3"/>
  <c r="G9" i="3"/>
  <c r="R9" i="3" s="1"/>
  <c r="U9" i="3" s="1"/>
  <c r="F9" i="3"/>
  <c r="G8" i="3"/>
  <c r="R8" i="3" s="1"/>
  <c r="U8" i="3" s="1"/>
  <c r="F8" i="3"/>
  <c r="G7" i="3"/>
  <c r="R7" i="3" s="1"/>
  <c r="U7" i="3" s="1"/>
  <c r="F7" i="3"/>
  <c r="G6" i="3"/>
  <c r="R6" i="3" s="1"/>
  <c r="U6" i="3" s="1"/>
  <c r="F6" i="3"/>
  <c r="G5" i="3"/>
  <c r="R5" i="3" s="1"/>
  <c r="U5" i="3" s="1"/>
  <c r="F5" i="3"/>
  <c r="G4" i="3"/>
  <c r="R4" i="3" s="1"/>
  <c r="U4" i="3" s="1"/>
  <c r="F4" i="3"/>
  <c r="G3" i="3"/>
  <c r="R3" i="3" s="1"/>
  <c r="U3" i="3" s="1"/>
  <c r="F3" i="3"/>
  <c r="Q3" i="3" s="1"/>
  <c r="T3" i="3" s="1"/>
  <c r="I6" i="3" l="1"/>
  <c r="Q6" i="3"/>
  <c r="T6" i="3" s="1"/>
  <c r="I10" i="3"/>
  <c r="Q10" i="3"/>
  <c r="T10" i="3" s="1"/>
  <c r="I4" i="3"/>
  <c r="Q4" i="3"/>
  <c r="T4" i="3" s="1"/>
  <c r="I5" i="3"/>
  <c r="Q5" i="3"/>
  <c r="T5" i="3" s="1"/>
  <c r="I7" i="3"/>
  <c r="Q7" i="3"/>
  <c r="T7" i="3" s="1"/>
  <c r="I9" i="3"/>
  <c r="Q9" i="3"/>
  <c r="T9" i="3" s="1"/>
  <c r="I8" i="3"/>
  <c r="Q8" i="3"/>
  <c r="T8" i="3" s="1"/>
  <c r="I144" i="1"/>
  <c r="AI144" i="1" s="1"/>
  <c r="BI144" i="1" s="1"/>
  <c r="E144" i="1"/>
  <c r="AE144" i="1" s="1"/>
  <c r="BE144" i="1" s="1"/>
  <c r="H144" i="1"/>
  <c r="AH144" i="1" s="1"/>
  <c r="BH144" i="1" s="1"/>
  <c r="D144" i="1"/>
  <c r="AD144" i="1" s="1"/>
  <c r="BD144" i="1" s="1"/>
  <c r="G144" i="1"/>
  <c r="AG144" i="1" s="1"/>
  <c r="BG144" i="1" s="1"/>
  <c r="C144" i="1"/>
  <c r="AC144" i="1" s="1"/>
  <c r="BC144" i="1" s="1"/>
  <c r="F144" i="1"/>
  <c r="AF144" i="1" s="1"/>
  <c r="BF144" i="1" s="1"/>
  <c r="C144" i="3"/>
  <c r="N144" i="3" s="1"/>
  <c r="D144" i="3"/>
  <c r="O144" i="3" s="1"/>
  <c r="D107" i="3"/>
  <c r="O107" i="3" s="1"/>
  <c r="C107" i="3"/>
  <c r="N107" i="3" s="1"/>
  <c r="D70" i="3"/>
  <c r="O70" i="3" s="1"/>
  <c r="C70" i="3"/>
  <c r="N70" i="3" s="1"/>
  <c r="C66" i="3"/>
  <c r="N66" i="3" s="1"/>
  <c r="C67" i="3"/>
  <c r="N67" i="3" s="1"/>
  <c r="C68" i="3"/>
  <c r="N68" i="3" s="1"/>
  <c r="C72" i="3"/>
  <c r="N72" i="3" s="1"/>
  <c r="C73" i="3"/>
  <c r="N73" i="3" s="1"/>
  <c r="C69" i="3"/>
  <c r="N69" i="3" s="1"/>
  <c r="D69" i="3"/>
  <c r="O69" i="3" s="1"/>
  <c r="D71" i="3"/>
  <c r="O71" i="3" s="1"/>
  <c r="D66" i="3"/>
  <c r="O66" i="3" s="1"/>
  <c r="D67" i="3"/>
  <c r="O67" i="3" s="1"/>
  <c r="D68" i="3"/>
  <c r="O68" i="3" s="1"/>
  <c r="D72" i="3"/>
  <c r="O72" i="3" s="1"/>
  <c r="D73" i="3"/>
  <c r="O73" i="3" s="1"/>
  <c r="C71" i="3"/>
  <c r="N71" i="3" s="1"/>
  <c r="C103" i="3"/>
  <c r="N103" i="3" s="1"/>
  <c r="C104" i="3"/>
  <c r="N104" i="3" s="1"/>
  <c r="C108" i="3"/>
  <c r="N108" i="3" s="1"/>
  <c r="C109" i="3"/>
  <c r="N109" i="3" s="1"/>
  <c r="C105" i="3"/>
  <c r="N105" i="3" s="1"/>
  <c r="C110" i="3"/>
  <c r="N110" i="3" s="1"/>
  <c r="D106" i="3"/>
  <c r="O106" i="3" s="1"/>
  <c r="D110" i="3"/>
  <c r="O110" i="3" s="1"/>
  <c r="D103" i="3"/>
  <c r="O103" i="3" s="1"/>
  <c r="D104" i="3"/>
  <c r="O104" i="3" s="1"/>
  <c r="D108" i="3"/>
  <c r="O108" i="3" s="1"/>
  <c r="D109" i="3"/>
  <c r="O109" i="3" s="1"/>
  <c r="C106" i="3"/>
  <c r="N106" i="3" s="1"/>
  <c r="D105" i="3"/>
  <c r="O105" i="3" s="1"/>
  <c r="C114" i="3"/>
  <c r="N114" i="3" s="1"/>
  <c r="Y114" i="3" s="1"/>
  <c r="D140" i="3"/>
  <c r="O140" i="3" s="1"/>
  <c r="D141" i="3"/>
  <c r="O141" i="3" s="1"/>
  <c r="C142" i="3"/>
  <c r="N142" i="3" s="1"/>
  <c r="C143" i="3"/>
  <c r="N143" i="3" s="1"/>
  <c r="C145" i="3"/>
  <c r="N145" i="3" s="1"/>
  <c r="C146" i="3"/>
  <c r="N146" i="3" s="1"/>
  <c r="C147" i="3"/>
  <c r="N147" i="3" s="1"/>
  <c r="C140" i="3"/>
  <c r="N140" i="3" s="1"/>
  <c r="D142" i="3"/>
  <c r="O142" i="3" s="1"/>
  <c r="D143" i="3"/>
  <c r="O143" i="3" s="1"/>
  <c r="D145" i="3"/>
  <c r="O145" i="3" s="1"/>
  <c r="D146" i="3"/>
  <c r="O146" i="3" s="1"/>
  <c r="D147" i="3"/>
  <c r="O147" i="3" s="1"/>
  <c r="C141" i="3"/>
  <c r="N141" i="3" s="1"/>
  <c r="G107" i="1"/>
  <c r="AG107" i="1" s="1"/>
  <c r="BG107" i="1" s="1"/>
  <c r="C107" i="1"/>
  <c r="AC107" i="1" s="1"/>
  <c r="BC107" i="1" s="1"/>
  <c r="F107" i="1"/>
  <c r="AF107" i="1" s="1"/>
  <c r="BF107" i="1" s="1"/>
  <c r="I107" i="1"/>
  <c r="AI107" i="1" s="1"/>
  <c r="BI107" i="1" s="1"/>
  <c r="E107" i="1"/>
  <c r="AE107" i="1" s="1"/>
  <c r="BE107" i="1" s="1"/>
  <c r="H107" i="1"/>
  <c r="AH107" i="1" s="1"/>
  <c r="BH107" i="1" s="1"/>
  <c r="D107" i="1"/>
  <c r="AD107" i="1" s="1"/>
  <c r="BD107" i="1" s="1"/>
  <c r="G70" i="1"/>
  <c r="AG70" i="1" s="1"/>
  <c r="BG70" i="1" s="1"/>
  <c r="F70" i="1"/>
  <c r="AF70" i="1" s="1"/>
  <c r="BF70" i="1" s="1"/>
  <c r="I70" i="1"/>
  <c r="AI70" i="1" s="1"/>
  <c r="BI70" i="1" s="1"/>
  <c r="H70" i="1"/>
  <c r="AH70" i="1" s="1"/>
  <c r="BH70" i="1" s="1"/>
  <c r="D70" i="1"/>
  <c r="AD70" i="1" s="1"/>
  <c r="BD70" i="1" s="1"/>
  <c r="C70" i="1"/>
  <c r="AC70" i="1" s="1"/>
  <c r="BC70" i="1" s="1"/>
  <c r="E70" i="1"/>
  <c r="AE70" i="1" s="1"/>
  <c r="BE70" i="1" s="1"/>
  <c r="C140" i="1"/>
  <c r="AC140" i="1" s="1"/>
  <c r="BC140" i="1" s="1"/>
  <c r="G140" i="1"/>
  <c r="AG140" i="1" s="1"/>
  <c r="BG140" i="1" s="1"/>
  <c r="C141" i="1"/>
  <c r="AC141" i="1" s="1"/>
  <c r="BC141" i="1" s="1"/>
  <c r="G141" i="1"/>
  <c r="AG141" i="1" s="1"/>
  <c r="BG141" i="1" s="1"/>
  <c r="C142" i="1"/>
  <c r="AC142" i="1" s="1"/>
  <c r="BC142" i="1" s="1"/>
  <c r="G142" i="1"/>
  <c r="AG142" i="1" s="1"/>
  <c r="BG142" i="1" s="1"/>
  <c r="D143" i="1"/>
  <c r="AD143" i="1" s="1"/>
  <c r="BD143" i="1" s="1"/>
  <c r="H143" i="1"/>
  <c r="AH143" i="1" s="1"/>
  <c r="BH143" i="1" s="1"/>
  <c r="D145" i="1"/>
  <c r="AD145" i="1" s="1"/>
  <c r="BD145" i="1" s="1"/>
  <c r="H145" i="1"/>
  <c r="AH145" i="1" s="1"/>
  <c r="BH145" i="1" s="1"/>
  <c r="D146" i="1"/>
  <c r="AD146" i="1" s="1"/>
  <c r="BD146" i="1" s="1"/>
  <c r="H146" i="1"/>
  <c r="AH146" i="1" s="1"/>
  <c r="BH146" i="1" s="1"/>
  <c r="D147" i="1"/>
  <c r="AD147" i="1" s="1"/>
  <c r="BD147" i="1" s="1"/>
  <c r="H147" i="1"/>
  <c r="AH147" i="1" s="1"/>
  <c r="BH147" i="1" s="1"/>
  <c r="D140" i="1"/>
  <c r="AD140" i="1" s="1"/>
  <c r="BD140" i="1" s="1"/>
  <c r="H140" i="1"/>
  <c r="AH140" i="1" s="1"/>
  <c r="BH140" i="1" s="1"/>
  <c r="D141" i="1"/>
  <c r="AD141" i="1" s="1"/>
  <c r="BD141" i="1" s="1"/>
  <c r="H141" i="1"/>
  <c r="AH141" i="1" s="1"/>
  <c r="BH141" i="1" s="1"/>
  <c r="D142" i="1"/>
  <c r="AD142" i="1" s="1"/>
  <c r="BD142" i="1" s="1"/>
  <c r="H142" i="1"/>
  <c r="AH142" i="1" s="1"/>
  <c r="BH142" i="1" s="1"/>
  <c r="E143" i="1"/>
  <c r="AE143" i="1" s="1"/>
  <c r="BE143" i="1" s="1"/>
  <c r="I143" i="1"/>
  <c r="AI143" i="1" s="1"/>
  <c r="BI143" i="1" s="1"/>
  <c r="E145" i="1"/>
  <c r="AE145" i="1" s="1"/>
  <c r="BE145" i="1" s="1"/>
  <c r="I145" i="1"/>
  <c r="AI145" i="1" s="1"/>
  <c r="BI145" i="1" s="1"/>
  <c r="E146" i="1"/>
  <c r="AE146" i="1" s="1"/>
  <c r="BE146" i="1" s="1"/>
  <c r="I146" i="1"/>
  <c r="AI146" i="1" s="1"/>
  <c r="BI146" i="1" s="1"/>
  <c r="E147" i="1"/>
  <c r="AE147" i="1" s="1"/>
  <c r="BE147" i="1" s="1"/>
  <c r="I147" i="1"/>
  <c r="AI147" i="1" s="1"/>
  <c r="BI147" i="1" s="1"/>
  <c r="F140" i="1"/>
  <c r="AF140" i="1" s="1"/>
  <c r="BF140" i="1" s="1"/>
  <c r="F141" i="1"/>
  <c r="AF141" i="1" s="1"/>
  <c r="BF141" i="1" s="1"/>
  <c r="F142" i="1"/>
  <c r="AF142" i="1" s="1"/>
  <c r="BF142" i="1" s="1"/>
  <c r="G143" i="1"/>
  <c r="AG143" i="1" s="1"/>
  <c r="BG143" i="1" s="1"/>
  <c r="G145" i="1"/>
  <c r="AG145" i="1" s="1"/>
  <c r="BG145" i="1" s="1"/>
  <c r="G146" i="1"/>
  <c r="AG146" i="1" s="1"/>
  <c r="BG146" i="1" s="1"/>
  <c r="G147" i="1"/>
  <c r="AG147" i="1" s="1"/>
  <c r="BG147" i="1" s="1"/>
  <c r="I140" i="1"/>
  <c r="AI140" i="1" s="1"/>
  <c r="BI140" i="1" s="1"/>
  <c r="I141" i="1"/>
  <c r="AI141" i="1" s="1"/>
  <c r="BI141" i="1" s="1"/>
  <c r="I142" i="1"/>
  <c r="AI142" i="1" s="1"/>
  <c r="BI142" i="1" s="1"/>
  <c r="F147" i="1"/>
  <c r="AF147" i="1" s="1"/>
  <c r="BF147" i="1" s="1"/>
  <c r="C143" i="1"/>
  <c r="AC143" i="1" s="1"/>
  <c r="BC143" i="1" s="1"/>
  <c r="C145" i="1"/>
  <c r="AC145" i="1" s="1"/>
  <c r="BC145" i="1" s="1"/>
  <c r="C146" i="1"/>
  <c r="AC146" i="1" s="1"/>
  <c r="BC146" i="1" s="1"/>
  <c r="C147" i="1"/>
  <c r="AC147" i="1" s="1"/>
  <c r="BC147" i="1" s="1"/>
  <c r="E140" i="1"/>
  <c r="AE140" i="1" s="1"/>
  <c r="BE140" i="1" s="1"/>
  <c r="E141" i="1"/>
  <c r="AE141" i="1" s="1"/>
  <c r="BE141" i="1" s="1"/>
  <c r="E142" i="1"/>
  <c r="AE142" i="1" s="1"/>
  <c r="BE142" i="1" s="1"/>
  <c r="F143" i="1"/>
  <c r="AF143" i="1" s="1"/>
  <c r="BF143" i="1" s="1"/>
  <c r="F145" i="1"/>
  <c r="AF145" i="1" s="1"/>
  <c r="BF145" i="1" s="1"/>
  <c r="F146" i="1"/>
  <c r="AF146" i="1" s="1"/>
  <c r="BF146" i="1" s="1"/>
  <c r="D66" i="1"/>
  <c r="AD66" i="1" s="1"/>
  <c r="BD66" i="1" s="1"/>
  <c r="H66" i="1"/>
  <c r="AH66" i="1" s="1"/>
  <c r="BH66" i="1" s="1"/>
  <c r="E67" i="1"/>
  <c r="AE67" i="1" s="1"/>
  <c r="BE67" i="1" s="1"/>
  <c r="I67" i="1"/>
  <c r="AI67" i="1" s="1"/>
  <c r="BI67" i="1" s="1"/>
  <c r="E68" i="1"/>
  <c r="AE68" i="1" s="1"/>
  <c r="BE68" i="1" s="1"/>
  <c r="I68" i="1"/>
  <c r="AI68" i="1" s="1"/>
  <c r="BI68" i="1" s="1"/>
  <c r="E69" i="1"/>
  <c r="AE69" i="1" s="1"/>
  <c r="BE69" i="1" s="1"/>
  <c r="I69" i="1"/>
  <c r="AI69" i="1" s="1"/>
  <c r="BI69" i="1" s="1"/>
  <c r="E71" i="1"/>
  <c r="AE71" i="1" s="1"/>
  <c r="BE71" i="1" s="1"/>
  <c r="I71" i="1"/>
  <c r="AI71" i="1" s="1"/>
  <c r="BI71" i="1" s="1"/>
  <c r="F72" i="1"/>
  <c r="AF72" i="1" s="1"/>
  <c r="BF72" i="1" s="1"/>
  <c r="F73" i="1"/>
  <c r="AF73" i="1" s="1"/>
  <c r="BF73" i="1" s="1"/>
  <c r="E66" i="1"/>
  <c r="AE66" i="1" s="1"/>
  <c r="BE66" i="1" s="1"/>
  <c r="I66" i="1"/>
  <c r="AI66" i="1" s="1"/>
  <c r="BI66" i="1" s="1"/>
  <c r="F67" i="1"/>
  <c r="AF67" i="1" s="1"/>
  <c r="BF67" i="1" s="1"/>
  <c r="F68" i="1"/>
  <c r="AF68" i="1" s="1"/>
  <c r="BF68" i="1" s="1"/>
  <c r="F69" i="1"/>
  <c r="AF69" i="1" s="1"/>
  <c r="BF69" i="1" s="1"/>
  <c r="F71" i="1"/>
  <c r="AF71" i="1" s="1"/>
  <c r="BF71" i="1" s="1"/>
  <c r="C72" i="1"/>
  <c r="AC72" i="1" s="1"/>
  <c r="BC72" i="1" s="1"/>
  <c r="G72" i="1"/>
  <c r="AG72" i="1" s="1"/>
  <c r="BG72" i="1" s="1"/>
  <c r="C73" i="1"/>
  <c r="AC73" i="1" s="1"/>
  <c r="BC73" i="1" s="1"/>
  <c r="G73" i="1"/>
  <c r="AG73" i="1" s="1"/>
  <c r="BG73" i="1" s="1"/>
  <c r="C66" i="1"/>
  <c r="AC66" i="1" s="1"/>
  <c r="BC66" i="1" s="1"/>
  <c r="D67" i="1"/>
  <c r="AD67" i="1" s="1"/>
  <c r="BD67" i="1" s="1"/>
  <c r="D68" i="1"/>
  <c r="AD68" i="1" s="1"/>
  <c r="BD68" i="1" s="1"/>
  <c r="D69" i="1"/>
  <c r="AD69" i="1" s="1"/>
  <c r="BD69" i="1" s="1"/>
  <c r="D71" i="1"/>
  <c r="AD71" i="1" s="1"/>
  <c r="BD71" i="1" s="1"/>
  <c r="E72" i="1"/>
  <c r="AE72" i="1" s="1"/>
  <c r="BE72" i="1" s="1"/>
  <c r="E73" i="1"/>
  <c r="AE73" i="1" s="1"/>
  <c r="BE73" i="1" s="1"/>
  <c r="G66" i="1"/>
  <c r="AG66" i="1" s="1"/>
  <c r="BG66" i="1" s="1"/>
  <c r="H67" i="1"/>
  <c r="AH67" i="1" s="1"/>
  <c r="BH67" i="1" s="1"/>
  <c r="H68" i="1"/>
  <c r="AH68" i="1" s="1"/>
  <c r="BH68" i="1" s="1"/>
  <c r="H71" i="1"/>
  <c r="AH71" i="1" s="1"/>
  <c r="BH71" i="1" s="1"/>
  <c r="I72" i="1"/>
  <c r="AI72" i="1" s="1"/>
  <c r="BI72" i="1" s="1"/>
  <c r="I73" i="1"/>
  <c r="AI73" i="1" s="1"/>
  <c r="BI73" i="1" s="1"/>
  <c r="C67" i="1"/>
  <c r="AC67" i="1" s="1"/>
  <c r="BC67" i="1" s="1"/>
  <c r="C68" i="1"/>
  <c r="AC68" i="1" s="1"/>
  <c r="BC68" i="1" s="1"/>
  <c r="C69" i="1"/>
  <c r="AC69" i="1" s="1"/>
  <c r="BC69" i="1" s="1"/>
  <c r="D72" i="1"/>
  <c r="AD72" i="1" s="1"/>
  <c r="BD72" i="1" s="1"/>
  <c r="F66" i="1"/>
  <c r="AF66" i="1" s="1"/>
  <c r="BF66" i="1" s="1"/>
  <c r="G67" i="1"/>
  <c r="AG67" i="1" s="1"/>
  <c r="BG67" i="1" s="1"/>
  <c r="G68" i="1"/>
  <c r="AG68" i="1" s="1"/>
  <c r="BG68" i="1" s="1"/>
  <c r="G69" i="1"/>
  <c r="AG69" i="1" s="1"/>
  <c r="BG69" i="1" s="1"/>
  <c r="G71" i="1"/>
  <c r="AG71" i="1" s="1"/>
  <c r="BG71" i="1" s="1"/>
  <c r="H72" i="1"/>
  <c r="AH72" i="1" s="1"/>
  <c r="BH72" i="1" s="1"/>
  <c r="H73" i="1"/>
  <c r="AH73" i="1" s="1"/>
  <c r="BH73" i="1" s="1"/>
  <c r="H69" i="1"/>
  <c r="AH69" i="1" s="1"/>
  <c r="BH69" i="1" s="1"/>
  <c r="C71" i="1"/>
  <c r="AC71" i="1" s="1"/>
  <c r="BC71" i="1" s="1"/>
  <c r="D73" i="1"/>
  <c r="AD73" i="1" s="1"/>
  <c r="BD73" i="1" s="1"/>
  <c r="E103" i="1"/>
  <c r="AE103" i="1" s="1"/>
  <c r="BE103" i="1" s="1"/>
  <c r="I103" i="1"/>
  <c r="AI103" i="1" s="1"/>
  <c r="BI103" i="1" s="1"/>
  <c r="F104" i="1"/>
  <c r="AF104" i="1" s="1"/>
  <c r="BF104" i="1" s="1"/>
  <c r="F105" i="1"/>
  <c r="AF105" i="1" s="1"/>
  <c r="BF105" i="1" s="1"/>
  <c r="F106" i="1"/>
  <c r="AF106" i="1" s="1"/>
  <c r="BF106" i="1" s="1"/>
  <c r="F108" i="1"/>
  <c r="AF108" i="1" s="1"/>
  <c r="BF108" i="1" s="1"/>
  <c r="C109" i="1"/>
  <c r="AC109" i="1" s="1"/>
  <c r="BC109" i="1" s="1"/>
  <c r="F103" i="1"/>
  <c r="AF103" i="1" s="1"/>
  <c r="BF103" i="1" s="1"/>
  <c r="C104" i="1"/>
  <c r="AC104" i="1" s="1"/>
  <c r="BC104" i="1" s="1"/>
  <c r="G104" i="1"/>
  <c r="AG104" i="1" s="1"/>
  <c r="BG104" i="1" s="1"/>
  <c r="C105" i="1"/>
  <c r="AC105" i="1" s="1"/>
  <c r="BC105" i="1" s="1"/>
  <c r="G105" i="1"/>
  <c r="AG105" i="1" s="1"/>
  <c r="BG105" i="1" s="1"/>
  <c r="C106" i="1"/>
  <c r="AC106" i="1" s="1"/>
  <c r="BC106" i="1" s="1"/>
  <c r="G106" i="1"/>
  <c r="AG106" i="1" s="1"/>
  <c r="BG106" i="1" s="1"/>
  <c r="C108" i="1"/>
  <c r="AC108" i="1" s="1"/>
  <c r="BC108" i="1" s="1"/>
  <c r="G108" i="1"/>
  <c r="AG108" i="1" s="1"/>
  <c r="BG108" i="1" s="1"/>
  <c r="D109" i="1"/>
  <c r="AD109" i="1" s="1"/>
  <c r="BD109" i="1" s="1"/>
  <c r="H103" i="1"/>
  <c r="AH103" i="1" s="1"/>
  <c r="BH103" i="1" s="1"/>
  <c r="I104" i="1"/>
  <c r="AI104" i="1" s="1"/>
  <c r="BI104" i="1" s="1"/>
  <c r="I105" i="1"/>
  <c r="AI105" i="1" s="1"/>
  <c r="BI105" i="1" s="1"/>
  <c r="I106" i="1"/>
  <c r="AI106" i="1" s="1"/>
  <c r="BI106" i="1" s="1"/>
  <c r="I108" i="1"/>
  <c r="AI108" i="1" s="1"/>
  <c r="BI108" i="1" s="1"/>
  <c r="H109" i="1"/>
  <c r="AH109" i="1" s="1"/>
  <c r="BH109" i="1" s="1"/>
  <c r="D110" i="1"/>
  <c r="AD110" i="1" s="1"/>
  <c r="BD110" i="1" s="1"/>
  <c r="H110" i="1"/>
  <c r="AH110" i="1" s="1"/>
  <c r="BH110" i="1" s="1"/>
  <c r="C103" i="1"/>
  <c r="AC103" i="1" s="1"/>
  <c r="BC103" i="1" s="1"/>
  <c r="D104" i="1"/>
  <c r="AD104" i="1" s="1"/>
  <c r="BD104" i="1" s="1"/>
  <c r="D105" i="1"/>
  <c r="AD105" i="1" s="1"/>
  <c r="BD105" i="1" s="1"/>
  <c r="D106" i="1"/>
  <c r="AD106" i="1" s="1"/>
  <c r="BD106" i="1" s="1"/>
  <c r="D108" i="1"/>
  <c r="AD108" i="1" s="1"/>
  <c r="BD108" i="1" s="1"/>
  <c r="E109" i="1"/>
  <c r="AE109" i="1" s="1"/>
  <c r="BE109" i="1" s="1"/>
  <c r="I109" i="1"/>
  <c r="AI109" i="1" s="1"/>
  <c r="BI109" i="1" s="1"/>
  <c r="E110" i="1"/>
  <c r="AE110" i="1" s="1"/>
  <c r="BE110" i="1" s="1"/>
  <c r="I110" i="1"/>
  <c r="AI110" i="1" s="1"/>
  <c r="BI110" i="1" s="1"/>
  <c r="C110" i="1"/>
  <c r="AC110" i="1" s="1"/>
  <c r="BC110" i="1" s="1"/>
  <c r="H104" i="1"/>
  <c r="AH104" i="1" s="1"/>
  <c r="BH104" i="1" s="1"/>
  <c r="H108" i="1"/>
  <c r="AH108" i="1" s="1"/>
  <c r="BH108" i="1" s="1"/>
  <c r="D103" i="1"/>
  <c r="AD103" i="1" s="1"/>
  <c r="BD103" i="1" s="1"/>
  <c r="E104" i="1"/>
  <c r="AE104" i="1" s="1"/>
  <c r="BE104" i="1" s="1"/>
  <c r="E105" i="1"/>
  <c r="AE105" i="1" s="1"/>
  <c r="BE105" i="1" s="1"/>
  <c r="E106" i="1"/>
  <c r="AE106" i="1" s="1"/>
  <c r="BE106" i="1" s="1"/>
  <c r="E108" i="1"/>
  <c r="AE108" i="1" s="1"/>
  <c r="BE108" i="1" s="1"/>
  <c r="F109" i="1"/>
  <c r="AF109" i="1" s="1"/>
  <c r="BF109" i="1" s="1"/>
  <c r="F110" i="1"/>
  <c r="AF110" i="1" s="1"/>
  <c r="BF110" i="1" s="1"/>
  <c r="G103" i="1"/>
  <c r="AG103" i="1" s="1"/>
  <c r="BG103" i="1" s="1"/>
  <c r="H105" i="1"/>
  <c r="AH105" i="1" s="1"/>
  <c r="BH105" i="1" s="1"/>
  <c r="H106" i="1"/>
  <c r="AH106" i="1" s="1"/>
  <c r="BH106" i="1" s="1"/>
  <c r="G109" i="1"/>
  <c r="AG109" i="1" s="1"/>
  <c r="BG109" i="1" s="1"/>
  <c r="G110" i="1"/>
  <c r="AG110" i="1" s="1"/>
  <c r="BG110" i="1" s="1"/>
  <c r="I3" i="3"/>
  <c r="F114" i="3"/>
  <c r="D83" i="3"/>
  <c r="O83" i="3" s="1"/>
  <c r="Z83" i="3" s="1"/>
  <c r="D85" i="3"/>
  <c r="O85" i="3" s="1"/>
  <c r="C86" i="3"/>
  <c r="N86" i="3" s="1"/>
  <c r="D89" i="3"/>
  <c r="O89" i="3" s="1"/>
  <c r="C90" i="3"/>
  <c r="N90" i="3" s="1"/>
  <c r="D93" i="3"/>
  <c r="O93" i="3" s="1"/>
  <c r="C94" i="3"/>
  <c r="N94" i="3" s="1"/>
  <c r="D97" i="3"/>
  <c r="O97" i="3" s="1"/>
  <c r="C98" i="3"/>
  <c r="N98" i="3" s="1"/>
  <c r="D101" i="3"/>
  <c r="O101" i="3" s="1"/>
  <c r="C102" i="3"/>
  <c r="N102" i="3" s="1"/>
  <c r="D88" i="3"/>
  <c r="O88" i="3" s="1"/>
  <c r="C89" i="3"/>
  <c r="N89" i="3" s="1"/>
  <c r="D90" i="3"/>
  <c r="O90" i="3" s="1"/>
  <c r="D91" i="3"/>
  <c r="O91" i="3" s="1"/>
  <c r="C92" i="3"/>
  <c r="N92" i="3" s="1"/>
  <c r="C95" i="3"/>
  <c r="N95" i="3" s="1"/>
  <c r="C87" i="3"/>
  <c r="N87" i="3" s="1"/>
  <c r="D94" i="3"/>
  <c r="O94" i="3" s="1"/>
  <c r="D100" i="3"/>
  <c r="O100" i="3" s="1"/>
  <c r="C101" i="3"/>
  <c r="N101" i="3" s="1"/>
  <c r="D102" i="3"/>
  <c r="O102" i="3" s="1"/>
  <c r="C85" i="3"/>
  <c r="N85" i="3" s="1"/>
  <c r="D86" i="3"/>
  <c r="O86" i="3" s="1"/>
  <c r="D87" i="3"/>
  <c r="O87" i="3" s="1"/>
  <c r="C88" i="3"/>
  <c r="N88" i="3" s="1"/>
  <c r="C93" i="3"/>
  <c r="N93" i="3" s="1"/>
  <c r="C96" i="3"/>
  <c r="N96" i="3" s="1"/>
  <c r="C99" i="3"/>
  <c r="N99" i="3" s="1"/>
  <c r="D95" i="3"/>
  <c r="O95" i="3" s="1"/>
  <c r="D96" i="3"/>
  <c r="O96" i="3" s="1"/>
  <c r="C97" i="3"/>
  <c r="N97" i="3" s="1"/>
  <c r="D98" i="3"/>
  <c r="O98" i="3" s="1"/>
  <c r="D99" i="3"/>
  <c r="O99" i="3" s="1"/>
  <c r="C100" i="3"/>
  <c r="N100" i="3" s="1"/>
  <c r="D92" i="3"/>
  <c r="O92" i="3" s="1"/>
  <c r="C91" i="3"/>
  <c r="N91" i="3" s="1"/>
  <c r="D121" i="3"/>
  <c r="O121" i="3" s="1"/>
  <c r="Z121" i="3" s="1"/>
  <c r="D122" i="3"/>
  <c r="O122" i="3" s="1"/>
  <c r="D123" i="3"/>
  <c r="O123" i="3" s="1"/>
  <c r="D126" i="3"/>
  <c r="O126" i="3" s="1"/>
  <c r="D127" i="3"/>
  <c r="O127" i="3" s="1"/>
  <c r="D130" i="3"/>
  <c r="O130" i="3" s="1"/>
  <c r="D131" i="3"/>
  <c r="O131" i="3" s="1"/>
  <c r="D134" i="3"/>
  <c r="O134" i="3" s="1"/>
  <c r="D135" i="3"/>
  <c r="O135" i="3" s="1"/>
  <c r="D138" i="3"/>
  <c r="O138" i="3" s="1"/>
  <c r="D139" i="3"/>
  <c r="O139" i="3" s="1"/>
  <c r="C123" i="3"/>
  <c r="N123" i="3" s="1"/>
  <c r="C124" i="3"/>
  <c r="N124" i="3" s="1"/>
  <c r="C125" i="3"/>
  <c r="N125" i="3" s="1"/>
  <c r="C134" i="3"/>
  <c r="N134" i="3" s="1"/>
  <c r="D136" i="3"/>
  <c r="O136" i="3" s="1"/>
  <c r="D137" i="3"/>
  <c r="O137" i="3" s="1"/>
  <c r="C139" i="3"/>
  <c r="N139" i="3" s="1"/>
  <c r="C122" i="3"/>
  <c r="N122" i="3" s="1"/>
  <c r="D124" i="3"/>
  <c r="O124" i="3" s="1"/>
  <c r="D125" i="3"/>
  <c r="O125" i="3" s="1"/>
  <c r="C127" i="3"/>
  <c r="N127" i="3" s="1"/>
  <c r="C128" i="3"/>
  <c r="N128" i="3" s="1"/>
  <c r="C129" i="3"/>
  <c r="N129" i="3" s="1"/>
  <c r="C138" i="3"/>
  <c r="N138" i="3" s="1"/>
  <c r="C126" i="3"/>
  <c r="N126" i="3" s="1"/>
  <c r="D128" i="3"/>
  <c r="O128" i="3" s="1"/>
  <c r="D129" i="3"/>
  <c r="O129" i="3" s="1"/>
  <c r="C131" i="3"/>
  <c r="N131" i="3" s="1"/>
  <c r="C132" i="3"/>
  <c r="N132" i="3" s="1"/>
  <c r="C133" i="3"/>
  <c r="N133" i="3" s="1"/>
  <c r="C135" i="3"/>
  <c r="N135" i="3" s="1"/>
  <c r="C130" i="3"/>
  <c r="N130" i="3" s="1"/>
  <c r="D133" i="3"/>
  <c r="O133" i="3" s="1"/>
  <c r="C137" i="3"/>
  <c r="N137" i="3" s="1"/>
  <c r="D132" i="3"/>
  <c r="O132" i="3" s="1"/>
  <c r="C136" i="3"/>
  <c r="N136" i="3" s="1"/>
  <c r="D47" i="3"/>
  <c r="O47" i="3" s="1"/>
  <c r="Z47" i="3" s="1"/>
  <c r="C50" i="3"/>
  <c r="N50" i="3" s="1"/>
  <c r="C55" i="3"/>
  <c r="N55" i="3" s="1"/>
  <c r="C48" i="3"/>
  <c r="N48" i="3" s="1"/>
  <c r="C49" i="3"/>
  <c r="N49" i="3" s="1"/>
  <c r="D48" i="3"/>
  <c r="O48" i="3" s="1"/>
  <c r="D49" i="3"/>
  <c r="O49" i="3" s="1"/>
  <c r="D52" i="3"/>
  <c r="O52" i="3" s="1"/>
  <c r="D53" i="3"/>
  <c r="O53" i="3" s="1"/>
  <c r="D56" i="3"/>
  <c r="O56" i="3" s="1"/>
  <c r="D57" i="3"/>
  <c r="O57" i="3" s="1"/>
  <c r="D60" i="3"/>
  <c r="O60" i="3" s="1"/>
  <c r="D61" i="3"/>
  <c r="O61" i="3" s="1"/>
  <c r="D64" i="3"/>
  <c r="O64" i="3" s="1"/>
  <c r="D65" i="3"/>
  <c r="O65" i="3" s="1"/>
  <c r="C51" i="3"/>
  <c r="N51" i="3" s="1"/>
  <c r="C54" i="3"/>
  <c r="N54" i="3" s="1"/>
  <c r="D59" i="3"/>
  <c r="O59" i="3" s="1"/>
  <c r="C62" i="3"/>
  <c r="N62" i="3" s="1"/>
  <c r="D55" i="3"/>
  <c r="O55" i="3" s="1"/>
  <c r="C53" i="3"/>
  <c r="N53" i="3" s="1"/>
  <c r="D54" i="3"/>
  <c r="O54" i="3" s="1"/>
  <c r="C60" i="3"/>
  <c r="N60" i="3" s="1"/>
  <c r="D62" i="3"/>
  <c r="O62" i="3" s="1"/>
  <c r="D63" i="3"/>
  <c r="O63" i="3" s="1"/>
  <c r="C65" i="3"/>
  <c r="N65" i="3" s="1"/>
  <c r="D51" i="3"/>
  <c r="O51" i="3" s="1"/>
  <c r="C52" i="3"/>
  <c r="N52" i="3" s="1"/>
  <c r="C64" i="3"/>
  <c r="N64" i="3" s="1"/>
  <c r="D50" i="3"/>
  <c r="O50" i="3" s="1"/>
  <c r="C57" i="3"/>
  <c r="N57" i="3" s="1"/>
  <c r="C58" i="3"/>
  <c r="N58" i="3" s="1"/>
  <c r="C59" i="3"/>
  <c r="N59" i="3" s="1"/>
  <c r="C56" i="3"/>
  <c r="N56" i="3" s="1"/>
  <c r="D58" i="3"/>
  <c r="O58" i="3" s="1"/>
  <c r="C61" i="3"/>
  <c r="N61" i="3" s="1"/>
  <c r="C63" i="3"/>
  <c r="N63" i="3" s="1"/>
  <c r="G41" i="3"/>
  <c r="R41" i="3" s="1"/>
  <c r="G45" i="3"/>
  <c r="R45" i="3" s="1"/>
  <c r="G78" i="3"/>
  <c r="R78" i="3" s="1"/>
  <c r="G82" i="3"/>
  <c r="R82" i="3" s="1"/>
  <c r="G115" i="3"/>
  <c r="R115" i="3" s="1"/>
  <c r="G119" i="3"/>
  <c r="R119" i="3" s="1"/>
  <c r="J10" i="3"/>
  <c r="F42" i="3"/>
  <c r="Q42" i="3" s="1"/>
  <c r="T42" i="3" s="1"/>
  <c r="F46" i="3"/>
  <c r="Q46" i="3" s="1"/>
  <c r="F79" i="3"/>
  <c r="Q79" i="3" s="1"/>
  <c r="F118" i="3"/>
  <c r="Q118" i="3" s="1"/>
  <c r="F41" i="3"/>
  <c r="Q41" i="3" s="1"/>
  <c r="F43" i="3"/>
  <c r="Q43" i="3" s="1"/>
  <c r="F45" i="3"/>
  <c r="Q45" i="3" s="1"/>
  <c r="F47" i="3"/>
  <c r="Q47" i="3" s="1"/>
  <c r="F78" i="3"/>
  <c r="Q78" i="3" s="1"/>
  <c r="F80" i="3"/>
  <c r="Q80" i="3" s="1"/>
  <c r="F82" i="3"/>
  <c r="Q82" i="3" s="1"/>
  <c r="F84" i="3"/>
  <c r="Q84" i="3" s="1"/>
  <c r="F115" i="3"/>
  <c r="Q115" i="3" s="1"/>
  <c r="F117" i="3"/>
  <c r="Q117" i="3" s="1"/>
  <c r="F119" i="3"/>
  <c r="Q119" i="3" s="1"/>
  <c r="F121" i="3"/>
  <c r="Q121" i="3" s="1"/>
  <c r="G43" i="3"/>
  <c r="R43" i="3" s="1"/>
  <c r="G47" i="3"/>
  <c r="R47" i="3" s="1"/>
  <c r="G80" i="3"/>
  <c r="R80" i="3" s="1"/>
  <c r="G84" i="3"/>
  <c r="R84" i="3" s="1"/>
  <c r="G117" i="3"/>
  <c r="R117" i="3" s="1"/>
  <c r="U117" i="3" s="1"/>
  <c r="G121" i="3"/>
  <c r="R121" i="3" s="1"/>
  <c r="U121" i="3" s="1"/>
  <c r="F40" i="3"/>
  <c r="Q40" i="3" s="1"/>
  <c r="T40" i="3" s="1"/>
  <c r="F44" i="3"/>
  <c r="Q44" i="3" s="1"/>
  <c r="F77" i="3"/>
  <c r="Q77" i="3" s="1"/>
  <c r="F81" i="3"/>
  <c r="Q81" i="3" s="1"/>
  <c r="F83" i="3"/>
  <c r="Q83" i="3" s="1"/>
  <c r="F116" i="3"/>
  <c r="Q116" i="3" s="1"/>
  <c r="F120" i="3"/>
  <c r="Q120" i="3" s="1"/>
  <c r="T120" i="3" s="1"/>
  <c r="G40" i="3"/>
  <c r="R40" i="3" s="1"/>
  <c r="G42" i="3"/>
  <c r="R42" i="3" s="1"/>
  <c r="G44" i="3"/>
  <c r="R44" i="3" s="1"/>
  <c r="G46" i="3"/>
  <c r="R46" i="3" s="1"/>
  <c r="G77" i="3"/>
  <c r="R77" i="3" s="1"/>
  <c r="G79" i="3"/>
  <c r="R79" i="3" s="1"/>
  <c r="U79" i="3" s="1"/>
  <c r="G81" i="3"/>
  <c r="R81" i="3" s="1"/>
  <c r="G83" i="3"/>
  <c r="R83" i="3" s="1"/>
  <c r="U83" i="3" s="1"/>
  <c r="G114" i="3"/>
  <c r="R114" i="3" s="1"/>
  <c r="G116" i="3"/>
  <c r="R116" i="3" s="1"/>
  <c r="G118" i="3"/>
  <c r="R118" i="3" s="1"/>
  <c r="G120" i="3"/>
  <c r="R120" i="3" s="1"/>
  <c r="U120" i="3" s="1"/>
  <c r="C40" i="3"/>
  <c r="N40" i="3" s="1"/>
  <c r="Y40" i="3" s="1"/>
  <c r="D120" i="3"/>
  <c r="O120" i="3" s="1"/>
  <c r="Z120" i="3" s="1"/>
  <c r="C120" i="3"/>
  <c r="N120" i="3" s="1"/>
  <c r="Y120" i="3" s="1"/>
  <c r="C46" i="3"/>
  <c r="N46" i="3" s="1"/>
  <c r="Y46" i="3" s="1"/>
  <c r="C44" i="3"/>
  <c r="N44" i="3" s="1"/>
  <c r="Y44" i="3" s="1"/>
  <c r="C116" i="3"/>
  <c r="N116" i="3" s="1"/>
  <c r="Y116" i="3" s="1"/>
  <c r="C79" i="3"/>
  <c r="N79" i="3" s="1"/>
  <c r="Y79" i="3" s="1"/>
  <c r="C83" i="3"/>
  <c r="N83" i="3" s="1"/>
  <c r="Y83" i="3" s="1"/>
  <c r="D79" i="3"/>
  <c r="O79" i="3" s="1"/>
  <c r="Z79" i="3" s="1"/>
  <c r="C84" i="3"/>
  <c r="N84" i="3" s="1"/>
  <c r="Y84" i="3" s="1"/>
  <c r="D117" i="3"/>
  <c r="O117" i="3" s="1"/>
  <c r="Z117" i="3" s="1"/>
  <c r="C77" i="3"/>
  <c r="N77" i="3" s="1"/>
  <c r="Y77" i="3" s="1"/>
  <c r="C81" i="3"/>
  <c r="N81" i="3" s="1"/>
  <c r="Y81" i="3" s="1"/>
  <c r="C118" i="3"/>
  <c r="N118" i="3" s="1"/>
  <c r="Y118" i="3" s="1"/>
  <c r="C42" i="3"/>
  <c r="N42" i="3" s="1"/>
  <c r="Y42" i="3" s="1"/>
  <c r="D77" i="3"/>
  <c r="O77" i="3" s="1"/>
  <c r="Z77" i="3" s="1"/>
  <c r="D81" i="3"/>
  <c r="O81" i="3" s="1"/>
  <c r="Z81" i="3" s="1"/>
  <c r="D115" i="3"/>
  <c r="O115" i="3" s="1"/>
  <c r="Z115" i="3" s="1"/>
  <c r="D119" i="3"/>
  <c r="O119" i="3" s="1"/>
  <c r="Z119" i="3" s="1"/>
  <c r="G47" i="1"/>
  <c r="AG47" i="1" s="1"/>
  <c r="BG47" i="1" s="1"/>
  <c r="E48" i="1"/>
  <c r="AE48" i="1" s="1"/>
  <c r="BE48" i="1" s="1"/>
  <c r="I48" i="1"/>
  <c r="AI48" i="1" s="1"/>
  <c r="BI48" i="1" s="1"/>
  <c r="E49" i="1"/>
  <c r="AE49" i="1" s="1"/>
  <c r="BE49" i="1" s="1"/>
  <c r="I49" i="1"/>
  <c r="AI49" i="1" s="1"/>
  <c r="BI49" i="1" s="1"/>
  <c r="E50" i="1"/>
  <c r="AE50" i="1" s="1"/>
  <c r="BE50" i="1" s="1"/>
  <c r="I50" i="1"/>
  <c r="AI50" i="1" s="1"/>
  <c r="BI50" i="1" s="1"/>
  <c r="F51" i="1"/>
  <c r="AF51" i="1" s="1"/>
  <c r="BF51" i="1" s="1"/>
  <c r="F52" i="1"/>
  <c r="AF52" i="1" s="1"/>
  <c r="BF52" i="1" s="1"/>
  <c r="F53" i="1"/>
  <c r="AF53" i="1" s="1"/>
  <c r="BF53" i="1" s="1"/>
  <c r="G48" i="1"/>
  <c r="AG48" i="1" s="1"/>
  <c r="BG48" i="1" s="1"/>
  <c r="F49" i="1"/>
  <c r="AF49" i="1" s="1"/>
  <c r="BF49" i="1" s="1"/>
  <c r="D50" i="1"/>
  <c r="AD50" i="1" s="1"/>
  <c r="BD50" i="1" s="1"/>
  <c r="D51" i="1"/>
  <c r="AD51" i="1" s="1"/>
  <c r="BD51" i="1" s="1"/>
  <c r="I51" i="1"/>
  <c r="AI51" i="1" s="1"/>
  <c r="BI51" i="1" s="1"/>
  <c r="G52" i="1"/>
  <c r="AG52" i="1" s="1"/>
  <c r="BG52" i="1" s="1"/>
  <c r="D53" i="1"/>
  <c r="AD53" i="1" s="1"/>
  <c r="BD53" i="1" s="1"/>
  <c r="I53" i="1"/>
  <c r="AI53" i="1" s="1"/>
  <c r="BI53" i="1" s="1"/>
  <c r="E54" i="1"/>
  <c r="AE54" i="1" s="1"/>
  <c r="BE54" i="1" s="1"/>
  <c r="I54" i="1"/>
  <c r="AI54" i="1" s="1"/>
  <c r="BI54" i="1" s="1"/>
  <c r="F55" i="1"/>
  <c r="AF55" i="1" s="1"/>
  <c r="BF55" i="1" s="1"/>
  <c r="F56" i="1"/>
  <c r="AF56" i="1" s="1"/>
  <c r="BF56" i="1" s="1"/>
  <c r="F57" i="1"/>
  <c r="AF57" i="1" s="1"/>
  <c r="BF57" i="1" s="1"/>
  <c r="F58" i="1"/>
  <c r="AF58" i="1" s="1"/>
  <c r="BF58" i="1" s="1"/>
  <c r="C59" i="1"/>
  <c r="AC59" i="1" s="1"/>
  <c r="BC59" i="1" s="1"/>
  <c r="G59" i="1"/>
  <c r="AG59" i="1" s="1"/>
  <c r="BG59" i="1" s="1"/>
  <c r="C60" i="1"/>
  <c r="AC60" i="1" s="1"/>
  <c r="BC60" i="1" s="1"/>
  <c r="G60" i="1"/>
  <c r="AG60" i="1" s="1"/>
  <c r="BG60" i="1" s="1"/>
  <c r="F61" i="1"/>
  <c r="AF61" i="1" s="1"/>
  <c r="BF61" i="1" s="1"/>
  <c r="E62" i="1"/>
  <c r="AE62" i="1" s="1"/>
  <c r="BE62" i="1" s="1"/>
  <c r="I62" i="1"/>
  <c r="AI62" i="1" s="1"/>
  <c r="BI62" i="1" s="1"/>
  <c r="D63" i="1"/>
  <c r="AD63" i="1" s="1"/>
  <c r="BD63" i="1" s="1"/>
  <c r="H63" i="1"/>
  <c r="AH63" i="1" s="1"/>
  <c r="BH63" i="1" s="1"/>
  <c r="F64" i="1"/>
  <c r="AF64" i="1" s="1"/>
  <c r="BF64" i="1" s="1"/>
  <c r="E65" i="1"/>
  <c r="AE65" i="1" s="1"/>
  <c r="BE65" i="1" s="1"/>
  <c r="I65" i="1"/>
  <c r="AI65" i="1" s="1"/>
  <c r="BI65" i="1" s="1"/>
  <c r="D48" i="1"/>
  <c r="AD48" i="1" s="1"/>
  <c r="BD48" i="1" s="1"/>
  <c r="C49" i="1"/>
  <c r="AC49" i="1" s="1"/>
  <c r="BC49" i="1" s="1"/>
  <c r="G50" i="1"/>
  <c r="AG50" i="1" s="1"/>
  <c r="BG50" i="1" s="1"/>
  <c r="I52" i="1"/>
  <c r="AI52" i="1" s="1"/>
  <c r="BI52" i="1" s="1"/>
  <c r="C54" i="1"/>
  <c r="AC54" i="1" s="1"/>
  <c r="BC54" i="1" s="1"/>
  <c r="G54" i="1"/>
  <c r="AG54" i="1" s="1"/>
  <c r="BG54" i="1" s="1"/>
  <c r="D55" i="1"/>
  <c r="AD55" i="1" s="1"/>
  <c r="BD55" i="1" s="1"/>
  <c r="D56" i="1"/>
  <c r="AD56" i="1" s="1"/>
  <c r="BD56" i="1" s="1"/>
  <c r="H56" i="1"/>
  <c r="AH56" i="1" s="1"/>
  <c r="BH56" i="1" s="1"/>
  <c r="D57" i="1"/>
  <c r="AD57" i="1" s="1"/>
  <c r="BD57" i="1" s="1"/>
  <c r="H58" i="1"/>
  <c r="AH58" i="1" s="1"/>
  <c r="BH58" i="1" s="1"/>
  <c r="E59" i="1"/>
  <c r="AE59" i="1" s="1"/>
  <c r="BE59" i="1" s="1"/>
  <c r="I59" i="1"/>
  <c r="AI59" i="1" s="1"/>
  <c r="BI59" i="1" s="1"/>
  <c r="E60" i="1"/>
  <c r="AE60" i="1" s="1"/>
  <c r="BE60" i="1" s="1"/>
  <c r="I60" i="1"/>
  <c r="AI60" i="1" s="1"/>
  <c r="BI60" i="1" s="1"/>
  <c r="D61" i="1"/>
  <c r="AD61" i="1" s="1"/>
  <c r="BD61" i="1" s="1"/>
  <c r="G62" i="1"/>
  <c r="AG62" i="1" s="1"/>
  <c r="BG62" i="1" s="1"/>
  <c r="D64" i="1"/>
  <c r="AD64" i="1" s="1"/>
  <c r="BD64" i="1" s="1"/>
  <c r="H64" i="1"/>
  <c r="AH64" i="1" s="1"/>
  <c r="BH64" i="1" s="1"/>
  <c r="C65" i="1"/>
  <c r="AC65" i="1" s="1"/>
  <c r="BC65" i="1" s="1"/>
  <c r="C48" i="1"/>
  <c r="AC48" i="1" s="1"/>
  <c r="BC48" i="1" s="1"/>
  <c r="H48" i="1"/>
  <c r="AH48" i="1" s="1"/>
  <c r="BH48" i="1" s="1"/>
  <c r="G49" i="1"/>
  <c r="AG49" i="1" s="1"/>
  <c r="BG49" i="1" s="1"/>
  <c r="F50" i="1"/>
  <c r="AF50" i="1" s="1"/>
  <c r="BF50" i="1" s="1"/>
  <c r="E51" i="1"/>
  <c r="AE51" i="1" s="1"/>
  <c r="BE51" i="1" s="1"/>
  <c r="C52" i="1"/>
  <c r="AC52" i="1" s="1"/>
  <c r="BC52" i="1" s="1"/>
  <c r="H52" i="1"/>
  <c r="AH52" i="1" s="1"/>
  <c r="BH52" i="1" s="1"/>
  <c r="E53" i="1"/>
  <c r="AE53" i="1" s="1"/>
  <c r="BE53" i="1" s="1"/>
  <c r="F54" i="1"/>
  <c r="AF54" i="1" s="1"/>
  <c r="BF54" i="1" s="1"/>
  <c r="C55" i="1"/>
  <c r="AC55" i="1" s="1"/>
  <c r="BC55" i="1" s="1"/>
  <c r="G55" i="1"/>
  <c r="AG55" i="1" s="1"/>
  <c r="BG55" i="1" s="1"/>
  <c r="C56" i="1"/>
  <c r="AC56" i="1" s="1"/>
  <c r="BC56" i="1" s="1"/>
  <c r="G56" i="1"/>
  <c r="AG56" i="1" s="1"/>
  <c r="BG56" i="1" s="1"/>
  <c r="C57" i="1"/>
  <c r="AC57" i="1" s="1"/>
  <c r="BC57" i="1" s="1"/>
  <c r="G57" i="1"/>
  <c r="AG57" i="1" s="1"/>
  <c r="BG57" i="1" s="1"/>
  <c r="C58" i="1"/>
  <c r="AC58" i="1" s="1"/>
  <c r="BC58" i="1" s="1"/>
  <c r="G58" i="1"/>
  <c r="AG58" i="1" s="1"/>
  <c r="BG58" i="1" s="1"/>
  <c r="D59" i="1"/>
  <c r="AD59" i="1" s="1"/>
  <c r="BD59" i="1" s="1"/>
  <c r="H59" i="1"/>
  <c r="AH59" i="1" s="1"/>
  <c r="BH59" i="1" s="1"/>
  <c r="D60" i="1"/>
  <c r="AD60" i="1" s="1"/>
  <c r="BD60" i="1" s="1"/>
  <c r="H60" i="1"/>
  <c r="AH60" i="1" s="1"/>
  <c r="BH60" i="1" s="1"/>
  <c r="C61" i="1"/>
  <c r="AC61" i="1" s="1"/>
  <c r="BC61" i="1" s="1"/>
  <c r="G61" i="1"/>
  <c r="AG61" i="1" s="1"/>
  <c r="BG61" i="1" s="1"/>
  <c r="F62" i="1"/>
  <c r="AF62" i="1" s="1"/>
  <c r="BF62" i="1" s="1"/>
  <c r="E63" i="1"/>
  <c r="AE63" i="1" s="1"/>
  <c r="BE63" i="1" s="1"/>
  <c r="I63" i="1"/>
  <c r="AI63" i="1" s="1"/>
  <c r="BI63" i="1" s="1"/>
  <c r="C64" i="1"/>
  <c r="AC64" i="1" s="1"/>
  <c r="BC64" i="1" s="1"/>
  <c r="G64" i="1"/>
  <c r="AG64" i="1" s="1"/>
  <c r="BG64" i="1" s="1"/>
  <c r="F65" i="1"/>
  <c r="AF65" i="1" s="1"/>
  <c r="BF65" i="1" s="1"/>
  <c r="H49" i="1"/>
  <c r="AH49" i="1" s="1"/>
  <c r="BH49" i="1" s="1"/>
  <c r="G51" i="1"/>
  <c r="AG51" i="1" s="1"/>
  <c r="BG51" i="1" s="1"/>
  <c r="D52" i="1"/>
  <c r="AD52" i="1" s="1"/>
  <c r="BD52" i="1" s="1"/>
  <c r="G53" i="1"/>
  <c r="AG53" i="1" s="1"/>
  <c r="BG53" i="1" s="1"/>
  <c r="H55" i="1"/>
  <c r="AH55" i="1" s="1"/>
  <c r="BH55" i="1" s="1"/>
  <c r="H57" i="1"/>
  <c r="AH57" i="1" s="1"/>
  <c r="BH57" i="1" s="1"/>
  <c r="D58" i="1"/>
  <c r="AD58" i="1" s="1"/>
  <c r="BD58" i="1" s="1"/>
  <c r="H61" i="1"/>
  <c r="AH61" i="1" s="1"/>
  <c r="BH61" i="1" s="1"/>
  <c r="C62" i="1"/>
  <c r="AC62" i="1" s="1"/>
  <c r="BC62" i="1" s="1"/>
  <c r="F63" i="1"/>
  <c r="AF63" i="1" s="1"/>
  <c r="BF63" i="1" s="1"/>
  <c r="G65" i="1"/>
  <c r="AG65" i="1" s="1"/>
  <c r="BG65" i="1" s="1"/>
  <c r="F48" i="1"/>
  <c r="AF48" i="1" s="1"/>
  <c r="BF48" i="1" s="1"/>
  <c r="D49" i="1"/>
  <c r="AD49" i="1" s="1"/>
  <c r="BD49" i="1" s="1"/>
  <c r="C50" i="1"/>
  <c r="AC50" i="1" s="1"/>
  <c r="BC50" i="1" s="1"/>
  <c r="H54" i="1"/>
  <c r="AH54" i="1" s="1"/>
  <c r="BH54" i="1" s="1"/>
  <c r="E55" i="1"/>
  <c r="AE55" i="1" s="1"/>
  <c r="BE55" i="1" s="1"/>
  <c r="E57" i="1"/>
  <c r="AE57" i="1" s="1"/>
  <c r="BE57" i="1" s="1"/>
  <c r="F59" i="1"/>
  <c r="AF59" i="1" s="1"/>
  <c r="BF59" i="1" s="1"/>
  <c r="D62" i="1"/>
  <c r="AD62" i="1" s="1"/>
  <c r="BD62" i="1" s="1"/>
  <c r="I64" i="1"/>
  <c r="AI64" i="1" s="1"/>
  <c r="BI64" i="1" s="1"/>
  <c r="D54" i="1"/>
  <c r="AD54" i="1" s="1"/>
  <c r="BD54" i="1" s="1"/>
  <c r="I56" i="1"/>
  <c r="AI56" i="1" s="1"/>
  <c r="BI56" i="1" s="1"/>
  <c r="I61" i="1"/>
  <c r="AI61" i="1" s="1"/>
  <c r="BI61" i="1" s="1"/>
  <c r="E64" i="1"/>
  <c r="AE64" i="1" s="1"/>
  <c r="BE64" i="1" s="1"/>
  <c r="H50" i="1"/>
  <c r="AH50" i="1" s="1"/>
  <c r="BH50" i="1" s="1"/>
  <c r="C51" i="1"/>
  <c r="AC51" i="1" s="1"/>
  <c r="BC51" i="1" s="1"/>
  <c r="I55" i="1"/>
  <c r="AI55" i="1" s="1"/>
  <c r="BI55" i="1" s="1"/>
  <c r="I57" i="1"/>
  <c r="AI57" i="1" s="1"/>
  <c r="BI57" i="1" s="1"/>
  <c r="F60" i="1"/>
  <c r="AF60" i="1" s="1"/>
  <c r="BF60" i="1" s="1"/>
  <c r="H62" i="1"/>
  <c r="AH62" i="1" s="1"/>
  <c r="BH62" i="1" s="1"/>
  <c r="C63" i="1"/>
  <c r="AC63" i="1" s="1"/>
  <c r="BC63" i="1" s="1"/>
  <c r="D65" i="1"/>
  <c r="AD65" i="1" s="1"/>
  <c r="BD65" i="1" s="1"/>
  <c r="H51" i="1"/>
  <c r="AH51" i="1" s="1"/>
  <c r="BH51" i="1" s="1"/>
  <c r="E52" i="1"/>
  <c r="AE52" i="1" s="1"/>
  <c r="BE52" i="1" s="1"/>
  <c r="C53" i="1"/>
  <c r="AC53" i="1" s="1"/>
  <c r="BC53" i="1" s="1"/>
  <c r="E56" i="1"/>
  <c r="AE56" i="1" s="1"/>
  <c r="BE56" i="1" s="1"/>
  <c r="E58" i="1"/>
  <c r="AE58" i="1" s="1"/>
  <c r="BE58" i="1" s="1"/>
  <c r="E61" i="1"/>
  <c r="AE61" i="1" s="1"/>
  <c r="BE61" i="1" s="1"/>
  <c r="G63" i="1"/>
  <c r="AG63" i="1" s="1"/>
  <c r="BG63" i="1" s="1"/>
  <c r="H65" i="1"/>
  <c r="AH65" i="1" s="1"/>
  <c r="BH65" i="1" s="1"/>
  <c r="H53" i="1"/>
  <c r="AH53" i="1" s="1"/>
  <c r="BH53" i="1" s="1"/>
  <c r="I58" i="1"/>
  <c r="AI58" i="1" s="1"/>
  <c r="BI58" i="1" s="1"/>
  <c r="D44" i="3"/>
  <c r="O44" i="3" s="1"/>
  <c r="Z44" i="3" s="1"/>
  <c r="H82" i="1"/>
  <c r="AH82" i="1" s="1"/>
  <c r="BH82" i="1" s="1"/>
  <c r="E85" i="1"/>
  <c r="AE85" i="1" s="1"/>
  <c r="BE85" i="1" s="1"/>
  <c r="I85" i="1"/>
  <c r="AI85" i="1" s="1"/>
  <c r="BI85" i="1" s="1"/>
  <c r="E86" i="1"/>
  <c r="AE86" i="1" s="1"/>
  <c r="BE86" i="1" s="1"/>
  <c r="I86" i="1"/>
  <c r="AI86" i="1" s="1"/>
  <c r="BI86" i="1" s="1"/>
  <c r="E87" i="1"/>
  <c r="AE87" i="1" s="1"/>
  <c r="BE87" i="1" s="1"/>
  <c r="I87" i="1"/>
  <c r="AI87" i="1" s="1"/>
  <c r="BI87" i="1" s="1"/>
  <c r="F88" i="1"/>
  <c r="AF88" i="1" s="1"/>
  <c r="BF88" i="1" s="1"/>
  <c r="F89" i="1"/>
  <c r="AF89" i="1" s="1"/>
  <c r="BF89" i="1" s="1"/>
  <c r="F90" i="1"/>
  <c r="AF90" i="1" s="1"/>
  <c r="BF90" i="1" s="1"/>
  <c r="D85" i="1"/>
  <c r="AD85" i="1" s="1"/>
  <c r="BD85" i="1" s="1"/>
  <c r="C86" i="1"/>
  <c r="AC86" i="1" s="1"/>
  <c r="BC86" i="1" s="1"/>
  <c r="H86" i="1"/>
  <c r="AH86" i="1" s="1"/>
  <c r="BH86" i="1" s="1"/>
  <c r="G87" i="1"/>
  <c r="AG87" i="1" s="1"/>
  <c r="BG87" i="1" s="1"/>
  <c r="G88" i="1"/>
  <c r="AG88" i="1" s="1"/>
  <c r="BG88" i="1" s="1"/>
  <c r="D89" i="1"/>
  <c r="AD89" i="1" s="1"/>
  <c r="BD89" i="1" s="1"/>
  <c r="I89" i="1"/>
  <c r="AI89" i="1" s="1"/>
  <c r="BI89" i="1" s="1"/>
  <c r="G90" i="1"/>
  <c r="AG90" i="1" s="1"/>
  <c r="BG90" i="1" s="1"/>
  <c r="C91" i="1"/>
  <c r="AC91" i="1" s="1"/>
  <c r="BC91" i="1" s="1"/>
  <c r="G91" i="1"/>
  <c r="AG91" i="1" s="1"/>
  <c r="BG91" i="1" s="1"/>
  <c r="D92" i="1"/>
  <c r="AD92" i="1" s="1"/>
  <c r="BD92" i="1" s="1"/>
  <c r="H92" i="1"/>
  <c r="AH92" i="1" s="1"/>
  <c r="BH92" i="1" s="1"/>
  <c r="D93" i="1"/>
  <c r="AD93" i="1" s="1"/>
  <c r="BD93" i="1" s="1"/>
  <c r="H93" i="1"/>
  <c r="AH93" i="1" s="1"/>
  <c r="BH93" i="1" s="1"/>
  <c r="D94" i="1"/>
  <c r="AD94" i="1" s="1"/>
  <c r="BD94" i="1" s="1"/>
  <c r="H94" i="1"/>
  <c r="AH94" i="1" s="1"/>
  <c r="BH94" i="1" s="1"/>
  <c r="D95" i="1"/>
  <c r="AD95" i="1" s="1"/>
  <c r="BD95" i="1" s="1"/>
  <c r="H95" i="1"/>
  <c r="AH95" i="1" s="1"/>
  <c r="BH95" i="1" s="1"/>
  <c r="E96" i="1"/>
  <c r="AE96" i="1" s="1"/>
  <c r="BE96" i="1" s="1"/>
  <c r="I96" i="1"/>
  <c r="AI96" i="1" s="1"/>
  <c r="BI96" i="1" s="1"/>
  <c r="E97" i="1"/>
  <c r="AE97" i="1" s="1"/>
  <c r="BE97" i="1" s="1"/>
  <c r="I97" i="1"/>
  <c r="AI97" i="1" s="1"/>
  <c r="BI97" i="1" s="1"/>
  <c r="D98" i="1"/>
  <c r="AD98" i="1" s="1"/>
  <c r="BD98" i="1" s="1"/>
  <c r="H98" i="1"/>
  <c r="AH98" i="1" s="1"/>
  <c r="BH98" i="1" s="1"/>
  <c r="C99" i="1"/>
  <c r="AC99" i="1" s="1"/>
  <c r="BC99" i="1" s="1"/>
  <c r="G99" i="1"/>
  <c r="AG99" i="1" s="1"/>
  <c r="BG99" i="1" s="1"/>
  <c r="F100" i="1"/>
  <c r="AF100" i="1" s="1"/>
  <c r="BF100" i="1" s="1"/>
  <c r="D101" i="1"/>
  <c r="AD101" i="1" s="1"/>
  <c r="BD101" i="1" s="1"/>
  <c r="H101" i="1"/>
  <c r="AH101" i="1" s="1"/>
  <c r="BH101" i="1" s="1"/>
  <c r="C85" i="1"/>
  <c r="AC85" i="1" s="1"/>
  <c r="BC85" i="1" s="1"/>
  <c r="H85" i="1"/>
  <c r="AH85" i="1" s="1"/>
  <c r="BH85" i="1" s="1"/>
  <c r="G86" i="1"/>
  <c r="AG86" i="1" s="1"/>
  <c r="BG86" i="1" s="1"/>
  <c r="F87" i="1"/>
  <c r="AF87" i="1" s="1"/>
  <c r="BF87" i="1" s="1"/>
  <c r="E88" i="1"/>
  <c r="AE88" i="1" s="1"/>
  <c r="BE88" i="1" s="1"/>
  <c r="C89" i="1"/>
  <c r="AC89" i="1" s="1"/>
  <c r="BC89" i="1" s="1"/>
  <c r="H89" i="1"/>
  <c r="AH89" i="1" s="1"/>
  <c r="BH89" i="1" s="1"/>
  <c r="E90" i="1"/>
  <c r="AE90" i="1" s="1"/>
  <c r="BE90" i="1" s="1"/>
  <c r="F91" i="1"/>
  <c r="AF91" i="1" s="1"/>
  <c r="BF91" i="1" s="1"/>
  <c r="C92" i="1"/>
  <c r="AC92" i="1" s="1"/>
  <c r="BC92" i="1" s="1"/>
  <c r="G92" i="1"/>
  <c r="AG92" i="1" s="1"/>
  <c r="BG92" i="1" s="1"/>
  <c r="C93" i="1"/>
  <c r="AC93" i="1" s="1"/>
  <c r="BC93" i="1" s="1"/>
  <c r="G93" i="1"/>
  <c r="AG93" i="1" s="1"/>
  <c r="BG93" i="1" s="1"/>
  <c r="C94" i="1"/>
  <c r="AC94" i="1" s="1"/>
  <c r="BC94" i="1" s="1"/>
  <c r="G94" i="1"/>
  <c r="AG94" i="1" s="1"/>
  <c r="BG94" i="1" s="1"/>
  <c r="C95" i="1"/>
  <c r="AC95" i="1" s="1"/>
  <c r="BC95" i="1" s="1"/>
  <c r="G95" i="1"/>
  <c r="AG95" i="1" s="1"/>
  <c r="BG95" i="1" s="1"/>
  <c r="D96" i="1"/>
  <c r="AD96" i="1" s="1"/>
  <c r="BD96" i="1" s="1"/>
  <c r="H96" i="1"/>
  <c r="AH96" i="1" s="1"/>
  <c r="BH96" i="1" s="1"/>
  <c r="D97" i="1"/>
  <c r="AD97" i="1" s="1"/>
  <c r="BD97" i="1" s="1"/>
  <c r="H97" i="1"/>
  <c r="AH97" i="1" s="1"/>
  <c r="BH97" i="1" s="1"/>
  <c r="C98" i="1"/>
  <c r="AC98" i="1" s="1"/>
  <c r="BC98" i="1" s="1"/>
  <c r="G98" i="1"/>
  <c r="AG98" i="1" s="1"/>
  <c r="BG98" i="1" s="1"/>
  <c r="F99" i="1"/>
  <c r="AF99" i="1" s="1"/>
  <c r="BF99" i="1" s="1"/>
  <c r="E100" i="1"/>
  <c r="AE100" i="1" s="1"/>
  <c r="BE100" i="1" s="1"/>
  <c r="I100" i="1"/>
  <c r="AI100" i="1" s="1"/>
  <c r="BI100" i="1" s="1"/>
  <c r="C101" i="1"/>
  <c r="AC101" i="1" s="1"/>
  <c r="BC101" i="1" s="1"/>
  <c r="G101" i="1"/>
  <c r="AG101" i="1" s="1"/>
  <c r="BG101" i="1" s="1"/>
  <c r="F102" i="1"/>
  <c r="AF102" i="1" s="1"/>
  <c r="BF102" i="1" s="1"/>
  <c r="F86" i="1"/>
  <c r="AF86" i="1" s="1"/>
  <c r="BF86" i="1" s="1"/>
  <c r="C87" i="1"/>
  <c r="AC87" i="1" s="1"/>
  <c r="BC87" i="1" s="1"/>
  <c r="H88" i="1"/>
  <c r="AH88" i="1" s="1"/>
  <c r="BH88" i="1" s="1"/>
  <c r="D90" i="1"/>
  <c r="AD90" i="1" s="1"/>
  <c r="BD90" i="1" s="1"/>
  <c r="E91" i="1"/>
  <c r="AE91" i="1" s="1"/>
  <c r="BE91" i="1" s="1"/>
  <c r="F92" i="1"/>
  <c r="AF92" i="1" s="1"/>
  <c r="BF92" i="1" s="1"/>
  <c r="F93" i="1"/>
  <c r="AF93" i="1" s="1"/>
  <c r="BF93" i="1" s="1"/>
  <c r="F94" i="1"/>
  <c r="AF94" i="1" s="1"/>
  <c r="BF94" i="1" s="1"/>
  <c r="F95" i="1"/>
  <c r="AF95" i="1" s="1"/>
  <c r="BF95" i="1" s="1"/>
  <c r="G96" i="1"/>
  <c r="AG96" i="1" s="1"/>
  <c r="BG96" i="1" s="1"/>
  <c r="I99" i="1"/>
  <c r="AI99" i="1" s="1"/>
  <c r="BI99" i="1" s="1"/>
  <c r="H100" i="1"/>
  <c r="AH100" i="1" s="1"/>
  <c r="BH100" i="1" s="1"/>
  <c r="I101" i="1"/>
  <c r="AI101" i="1" s="1"/>
  <c r="BI101" i="1" s="1"/>
  <c r="E102" i="1"/>
  <c r="AE102" i="1" s="1"/>
  <c r="BE102" i="1" s="1"/>
  <c r="F85" i="1"/>
  <c r="AF85" i="1" s="1"/>
  <c r="BF85" i="1" s="1"/>
  <c r="H87" i="1"/>
  <c r="AH87" i="1" s="1"/>
  <c r="BH87" i="1" s="1"/>
  <c r="E89" i="1"/>
  <c r="AE89" i="1" s="1"/>
  <c r="BE89" i="1" s="1"/>
  <c r="I90" i="1"/>
  <c r="AI90" i="1" s="1"/>
  <c r="BI90" i="1" s="1"/>
  <c r="I91" i="1"/>
  <c r="AI91" i="1" s="1"/>
  <c r="BI91" i="1" s="1"/>
  <c r="C96" i="1"/>
  <c r="AC96" i="1" s="1"/>
  <c r="BC96" i="1" s="1"/>
  <c r="F97" i="1"/>
  <c r="AF97" i="1" s="1"/>
  <c r="BF97" i="1" s="1"/>
  <c r="E99" i="1"/>
  <c r="AE99" i="1" s="1"/>
  <c r="BE99" i="1" s="1"/>
  <c r="E101" i="1"/>
  <c r="AE101" i="1" s="1"/>
  <c r="BE101" i="1" s="1"/>
  <c r="C102" i="1"/>
  <c r="AC102" i="1" s="1"/>
  <c r="BC102" i="1" s="1"/>
  <c r="D87" i="1"/>
  <c r="AD87" i="1" s="1"/>
  <c r="BD87" i="1" s="1"/>
  <c r="I88" i="1"/>
  <c r="AI88" i="1" s="1"/>
  <c r="BI88" i="1" s="1"/>
  <c r="H90" i="1"/>
  <c r="AH90" i="1" s="1"/>
  <c r="BH90" i="1" s="1"/>
  <c r="H91" i="1"/>
  <c r="AH91" i="1" s="1"/>
  <c r="BH91" i="1" s="1"/>
  <c r="I92" i="1"/>
  <c r="AI92" i="1" s="1"/>
  <c r="BI92" i="1" s="1"/>
  <c r="I93" i="1"/>
  <c r="AI93" i="1" s="1"/>
  <c r="BI93" i="1" s="1"/>
  <c r="I94" i="1"/>
  <c r="AI94" i="1" s="1"/>
  <c r="BI94" i="1" s="1"/>
  <c r="I95" i="1"/>
  <c r="AI95" i="1" s="1"/>
  <c r="BI95" i="1" s="1"/>
  <c r="C97" i="1"/>
  <c r="AC97" i="1" s="1"/>
  <c r="BC97" i="1" s="1"/>
  <c r="E98" i="1"/>
  <c r="AE98" i="1" s="1"/>
  <c r="BE98" i="1" s="1"/>
  <c r="D99" i="1"/>
  <c r="AD99" i="1" s="1"/>
  <c r="BD99" i="1" s="1"/>
  <c r="C100" i="1"/>
  <c r="AC100" i="1" s="1"/>
  <c r="BC100" i="1" s="1"/>
  <c r="G102" i="1"/>
  <c r="AG102" i="1" s="1"/>
  <c r="BG102" i="1" s="1"/>
  <c r="C88" i="1"/>
  <c r="AC88" i="1" s="1"/>
  <c r="BC88" i="1" s="1"/>
  <c r="F98" i="1"/>
  <c r="AF98" i="1" s="1"/>
  <c r="BF98" i="1" s="1"/>
  <c r="D100" i="1"/>
  <c r="AD100" i="1" s="1"/>
  <c r="BD100" i="1" s="1"/>
  <c r="H102" i="1"/>
  <c r="AH102" i="1" s="1"/>
  <c r="BH102" i="1" s="1"/>
  <c r="D88" i="1"/>
  <c r="AD88" i="1" s="1"/>
  <c r="BD88" i="1" s="1"/>
  <c r="G89" i="1"/>
  <c r="AG89" i="1" s="1"/>
  <c r="BG89" i="1" s="1"/>
  <c r="C90" i="1"/>
  <c r="AC90" i="1" s="1"/>
  <c r="BC90" i="1" s="1"/>
  <c r="D91" i="1"/>
  <c r="AD91" i="1" s="1"/>
  <c r="BD91" i="1" s="1"/>
  <c r="E92" i="1"/>
  <c r="AE92" i="1" s="1"/>
  <c r="BE92" i="1" s="1"/>
  <c r="E93" i="1"/>
  <c r="AE93" i="1" s="1"/>
  <c r="BE93" i="1" s="1"/>
  <c r="E94" i="1"/>
  <c r="AE94" i="1" s="1"/>
  <c r="BE94" i="1" s="1"/>
  <c r="E95" i="1"/>
  <c r="AE95" i="1" s="1"/>
  <c r="BE95" i="1" s="1"/>
  <c r="F96" i="1"/>
  <c r="AF96" i="1" s="1"/>
  <c r="BF96" i="1" s="1"/>
  <c r="G97" i="1"/>
  <c r="AG97" i="1" s="1"/>
  <c r="BG97" i="1" s="1"/>
  <c r="G85" i="1"/>
  <c r="AG85" i="1" s="1"/>
  <c r="BG85" i="1" s="1"/>
  <c r="D86" i="1"/>
  <c r="AD86" i="1" s="1"/>
  <c r="BD86" i="1" s="1"/>
  <c r="I98" i="1"/>
  <c r="AI98" i="1" s="1"/>
  <c r="BI98" i="1" s="1"/>
  <c r="H99" i="1"/>
  <c r="AH99" i="1" s="1"/>
  <c r="BH99" i="1" s="1"/>
  <c r="G100" i="1"/>
  <c r="AG100" i="1" s="1"/>
  <c r="BG100" i="1" s="1"/>
  <c r="F101" i="1"/>
  <c r="AF101" i="1" s="1"/>
  <c r="BF101" i="1" s="1"/>
  <c r="D102" i="1"/>
  <c r="AD102" i="1" s="1"/>
  <c r="BD102" i="1" s="1"/>
  <c r="I102" i="1"/>
  <c r="AI102" i="1" s="1"/>
  <c r="BI102" i="1" s="1"/>
  <c r="C41" i="3"/>
  <c r="N41" i="3" s="1"/>
  <c r="Y41" i="3" s="1"/>
  <c r="C43" i="3"/>
  <c r="N43" i="3" s="1"/>
  <c r="Y43" i="3" s="1"/>
  <c r="C45" i="3"/>
  <c r="N45" i="3" s="1"/>
  <c r="Y45" i="3" s="1"/>
  <c r="C47" i="3"/>
  <c r="N47" i="3" s="1"/>
  <c r="Y47" i="3" s="1"/>
  <c r="C78" i="3"/>
  <c r="N78" i="3" s="1"/>
  <c r="Y78" i="3" s="1"/>
  <c r="C80" i="3"/>
  <c r="N80" i="3" s="1"/>
  <c r="Y80" i="3" s="1"/>
  <c r="C82" i="3"/>
  <c r="N82" i="3" s="1"/>
  <c r="Y82" i="3" s="1"/>
  <c r="D84" i="3"/>
  <c r="O84" i="3" s="1"/>
  <c r="Z84" i="3" s="1"/>
  <c r="D114" i="3"/>
  <c r="O114" i="3" s="1"/>
  <c r="Z114" i="3" s="1"/>
  <c r="D116" i="3"/>
  <c r="O116" i="3" s="1"/>
  <c r="Z116" i="3" s="1"/>
  <c r="D118" i="3"/>
  <c r="O118" i="3" s="1"/>
  <c r="Z118" i="3" s="1"/>
  <c r="C121" i="3"/>
  <c r="N121" i="3" s="1"/>
  <c r="Y121" i="3" s="1"/>
  <c r="D40" i="3"/>
  <c r="O40" i="3" s="1"/>
  <c r="Z40" i="3" s="1"/>
  <c r="D42" i="3"/>
  <c r="O42" i="3" s="1"/>
  <c r="Z42" i="3" s="1"/>
  <c r="D46" i="3"/>
  <c r="O46" i="3" s="1"/>
  <c r="Z46" i="3" s="1"/>
  <c r="I121" i="1"/>
  <c r="AI121" i="1" s="1"/>
  <c r="BI121" i="1" s="1"/>
  <c r="E122" i="1"/>
  <c r="AE122" i="1" s="1"/>
  <c r="BE122" i="1" s="1"/>
  <c r="I122" i="1"/>
  <c r="AI122" i="1" s="1"/>
  <c r="BI122" i="1" s="1"/>
  <c r="E123" i="1"/>
  <c r="AE123" i="1" s="1"/>
  <c r="BE123" i="1" s="1"/>
  <c r="I123" i="1"/>
  <c r="AI123" i="1" s="1"/>
  <c r="BI123" i="1" s="1"/>
  <c r="E124" i="1"/>
  <c r="AE124" i="1" s="1"/>
  <c r="BE124" i="1" s="1"/>
  <c r="I124" i="1"/>
  <c r="AI124" i="1" s="1"/>
  <c r="BI124" i="1" s="1"/>
  <c r="E125" i="1"/>
  <c r="AE125" i="1" s="1"/>
  <c r="BE125" i="1" s="1"/>
  <c r="I125" i="1"/>
  <c r="AI125" i="1" s="1"/>
  <c r="BI125" i="1" s="1"/>
  <c r="F126" i="1"/>
  <c r="AF126" i="1" s="1"/>
  <c r="BF126" i="1" s="1"/>
  <c r="F127" i="1"/>
  <c r="AF127" i="1" s="1"/>
  <c r="BF127" i="1" s="1"/>
  <c r="F128" i="1"/>
  <c r="AF128" i="1" s="1"/>
  <c r="BF128" i="1" s="1"/>
  <c r="F129" i="1"/>
  <c r="AF129" i="1" s="1"/>
  <c r="BF129" i="1" s="1"/>
  <c r="C130" i="1"/>
  <c r="AC130" i="1" s="1"/>
  <c r="BC130" i="1" s="1"/>
  <c r="G130" i="1"/>
  <c r="AG130" i="1" s="1"/>
  <c r="BG130" i="1" s="1"/>
  <c r="C139" i="1"/>
  <c r="AC139" i="1" s="1"/>
  <c r="BC139" i="1" s="1"/>
  <c r="F122" i="1"/>
  <c r="AF122" i="1" s="1"/>
  <c r="BF122" i="1" s="1"/>
  <c r="F123" i="1"/>
  <c r="AF123" i="1" s="1"/>
  <c r="BF123" i="1" s="1"/>
  <c r="F124" i="1"/>
  <c r="AF124" i="1" s="1"/>
  <c r="BF124" i="1" s="1"/>
  <c r="F125" i="1"/>
  <c r="AF125" i="1" s="1"/>
  <c r="BF125" i="1" s="1"/>
  <c r="C126" i="1"/>
  <c r="AC126" i="1" s="1"/>
  <c r="BC126" i="1" s="1"/>
  <c r="G126" i="1"/>
  <c r="AG126" i="1" s="1"/>
  <c r="BG126" i="1" s="1"/>
  <c r="C127" i="1"/>
  <c r="AC127" i="1" s="1"/>
  <c r="BC127" i="1" s="1"/>
  <c r="G127" i="1"/>
  <c r="AG127" i="1" s="1"/>
  <c r="BG127" i="1" s="1"/>
  <c r="C128" i="1"/>
  <c r="AC128" i="1" s="1"/>
  <c r="BC128" i="1" s="1"/>
  <c r="G128" i="1"/>
  <c r="AG128" i="1" s="1"/>
  <c r="BG128" i="1" s="1"/>
  <c r="C129" i="1"/>
  <c r="AC129" i="1" s="1"/>
  <c r="BC129" i="1" s="1"/>
  <c r="G129" i="1"/>
  <c r="AG129" i="1" s="1"/>
  <c r="BG129" i="1" s="1"/>
  <c r="H122" i="1"/>
  <c r="AH122" i="1" s="1"/>
  <c r="BH122" i="1" s="1"/>
  <c r="C123" i="1"/>
  <c r="AC123" i="1" s="1"/>
  <c r="BC123" i="1" s="1"/>
  <c r="D124" i="1"/>
  <c r="AD124" i="1" s="1"/>
  <c r="BD124" i="1" s="1"/>
  <c r="G125" i="1"/>
  <c r="AG125" i="1" s="1"/>
  <c r="BG125" i="1" s="1"/>
  <c r="I126" i="1"/>
  <c r="AI126" i="1" s="1"/>
  <c r="BI126" i="1" s="1"/>
  <c r="I127" i="1"/>
  <c r="AI127" i="1" s="1"/>
  <c r="BI127" i="1" s="1"/>
  <c r="I128" i="1"/>
  <c r="AI128" i="1" s="1"/>
  <c r="BI128" i="1" s="1"/>
  <c r="I129" i="1"/>
  <c r="AI129" i="1" s="1"/>
  <c r="BI129" i="1" s="1"/>
  <c r="H130" i="1"/>
  <c r="AH130" i="1" s="1"/>
  <c r="BH130" i="1" s="1"/>
  <c r="D131" i="1"/>
  <c r="AD131" i="1" s="1"/>
  <c r="BD131" i="1" s="1"/>
  <c r="H131" i="1"/>
  <c r="AH131" i="1" s="1"/>
  <c r="BH131" i="1" s="1"/>
  <c r="D132" i="1"/>
  <c r="AD132" i="1" s="1"/>
  <c r="BD132" i="1" s="1"/>
  <c r="H132" i="1"/>
  <c r="AH132" i="1" s="1"/>
  <c r="BH132" i="1" s="1"/>
  <c r="D133" i="1"/>
  <c r="AD133" i="1" s="1"/>
  <c r="BD133" i="1" s="1"/>
  <c r="H133" i="1"/>
  <c r="AH133" i="1" s="1"/>
  <c r="BH133" i="1" s="1"/>
  <c r="E134" i="1"/>
  <c r="AE134" i="1" s="1"/>
  <c r="BE134" i="1" s="1"/>
  <c r="I134" i="1"/>
  <c r="AI134" i="1" s="1"/>
  <c r="BI134" i="1" s="1"/>
  <c r="E135" i="1"/>
  <c r="AE135" i="1" s="1"/>
  <c r="BE135" i="1" s="1"/>
  <c r="I135" i="1"/>
  <c r="AI135" i="1" s="1"/>
  <c r="BI135" i="1" s="1"/>
  <c r="C136" i="1"/>
  <c r="AC136" i="1" s="1"/>
  <c r="BC136" i="1" s="1"/>
  <c r="G136" i="1"/>
  <c r="AG136" i="1" s="1"/>
  <c r="BG136" i="1" s="1"/>
  <c r="F137" i="1"/>
  <c r="AF137" i="1" s="1"/>
  <c r="BF137" i="1" s="1"/>
  <c r="F138" i="1"/>
  <c r="AF138" i="1" s="1"/>
  <c r="BF138" i="1" s="1"/>
  <c r="E139" i="1"/>
  <c r="AE139" i="1" s="1"/>
  <c r="BE139" i="1" s="1"/>
  <c r="I139" i="1"/>
  <c r="AI139" i="1" s="1"/>
  <c r="BI139" i="1" s="1"/>
  <c r="C122" i="1"/>
  <c r="AC122" i="1" s="1"/>
  <c r="BC122" i="1" s="1"/>
  <c r="D123" i="1"/>
  <c r="AD123" i="1" s="1"/>
  <c r="BD123" i="1" s="1"/>
  <c r="G124" i="1"/>
  <c r="AG124" i="1" s="1"/>
  <c r="BG124" i="1" s="1"/>
  <c r="H125" i="1"/>
  <c r="AH125" i="1" s="1"/>
  <c r="BH125" i="1" s="1"/>
  <c r="D126" i="1"/>
  <c r="AD126" i="1" s="1"/>
  <c r="BD126" i="1" s="1"/>
  <c r="D127" i="1"/>
  <c r="AD127" i="1" s="1"/>
  <c r="BD127" i="1" s="1"/>
  <c r="D128" i="1"/>
  <c r="AD128" i="1" s="1"/>
  <c r="BD128" i="1" s="1"/>
  <c r="D129" i="1"/>
  <c r="AD129" i="1" s="1"/>
  <c r="BD129" i="1" s="1"/>
  <c r="D130" i="1"/>
  <c r="AD130" i="1" s="1"/>
  <c r="BD130" i="1" s="1"/>
  <c r="I130" i="1"/>
  <c r="AI130" i="1" s="1"/>
  <c r="BI130" i="1" s="1"/>
  <c r="E131" i="1"/>
  <c r="AE131" i="1" s="1"/>
  <c r="BE131" i="1" s="1"/>
  <c r="I131" i="1"/>
  <c r="AI131" i="1" s="1"/>
  <c r="BI131" i="1" s="1"/>
  <c r="E132" i="1"/>
  <c r="AE132" i="1" s="1"/>
  <c r="BE132" i="1" s="1"/>
  <c r="I132" i="1"/>
  <c r="AI132" i="1" s="1"/>
  <c r="BI132" i="1" s="1"/>
  <c r="E133" i="1"/>
  <c r="AE133" i="1" s="1"/>
  <c r="BE133" i="1" s="1"/>
  <c r="I133" i="1"/>
  <c r="AI133" i="1" s="1"/>
  <c r="BI133" i="1" s="1"/>
  <c r="F134" i="1"/>
  <c r="AF134" i="1" s="1"/>
  <c r="BF134" i="1" s="1"/>
  <c r="F135" i="1"/>
  <c r="AF135" i="1" s="1"/>
  <c r="BF135" i="1" s="1"/>
  <c r="D136" i="1"/>
  <c r="AD136" i="1" s="1"/>
  <c r="BD136" i="1" s="1"/>
  <c r="H136" i="1"/>
  <c r="AH136" i="1" s="1"/>
  <c r="BH136" i="1" s="1"/>
  <c r="C137" i="1"/>
  <c r="AC137" i="1" s="1"/>
  <c r="BC137" i="1" s="1"/>
  <c r="G137" i="1"/>
  <c r="AG137" i="1" s="1"/>
  <c r="BG137" i="1" s="1"/>
  <c r="C138" i="1"/>
  <c r="AC138" i="1" s="1"/>
  <c r="BC138" i="1" s="1"/>
  <c r="G138" i="1"/>
  <c r="AG138" i="1" s="1"/>
  <c r="BG138" i="1" s="1"/>
  <c r="F139" i="1"/>
  <c r="AF139" i="1" s="1"/>
  <c r="BF139" i="1" s="1"/>
  <c r="H124" i="1"/>
  <c r="AH124" i="1" s="1"/>
  <c r="BH124" i="1" s="1"/>
  <c r="C125" i="1"/>
  <c r="AC125" i="1" s="1"/>
  <c r="BC125" i="1" s="1"/>
  <c r="H128" i="1"/>
  <c r="AH128" i="1" s="1"/>
  <c r="BH128" i="1" s="1"/>
  <c r="E129" i="1"/>
  <c r="AE129" i="1" s="1"/>
  <c r="BE129" i="1" s="1"/>
  <c r="F131" i="1"/>
  <c r="AF131" i="1" s="1"/>
  <c r="BF131" i="1" s="1"/>
  <c r="G132" i="1"/>
  <c r="AG132" i="1" s="1"/>
  <c r="BG132" i="1" s="1"/>
  <c r="D134" i="1"/>
  <c r="AD134" i="1" s="1"/>
  <c r="BD134" i="1" s="1"/>
  <c r="G135" i="1"/>
  <c r="AG135" i="1" s="1"/>
  <c r="BG135" i="1" s="1"/>
  <c r="F136" i="1"/>
  <c r="AF136" i="1" s="1"/>
  <c r="BF136" i="1" s="1"/>
  <c r="E137" i="1"/>
  <c r="AE137" i="1" s="1"/>
  <c r="BE137" i="1" s="1"/>
  <c r="E138" i="1"/>
  <c r="AE138" i="1" s="1"/>
  <c r="BE138" i="1" s="1"/>
  <c r="D139" i="1"/>
  <c r="AD139" i="1" s="1"/>
  <c r="BD139" i="1" s="1"/>
  <c r="H123" i="1"/>
  <c r="AH123" i="1" s="1"/>
  <c r="BH123" i="1" s="1"/>
  <c r="C124" i="1"/>
  <c r="AC124" i="1" s="1"/>
  <c r="BC124" i="1" s="1"/>
  <c r="H127" i="1"/>
  <c r="AH127" i="1" s="1"/>
  <c r="BH127" i="1" s="1"/>
  <c r="E128" i="1"/>
  <c r="AE128" i="1" s="1"/>
  <c r="BE128" i="1" s="1"/>
  <c r="C131" i="1"/>
  <c r="AC131" i="1" s="1"/>
  <c r="BC131" i="1" s="1"/>
  <c r="F132" i="1"/>
  <c r="AF132" i="1" s="1"/>
  <c r="BF132" i="1" s="1"/>
  <c r="G133" i="1"/>
  <c r="AG133" i="1" s="1"/>
  <c r="BG133" i="1" s="1"/>
  <c r="C134" i="1"/>
  <c r="AC134" i="1" s="1"/>
  <c r="BC134" i="1" s="1"/>
  <c r="D135" i="1"/>
  <c r="AD135" i="1" s="1"/>
  <c r="BD135" i="1" s="1"/>
  <c r="E136" i="1"/>
  <c r="AE136" i="1" s="1"/>
  <c r="BE136" i="1" s="1"/>
  <c r="D137" i="1"/>
  <c r="AD137" i="1" s="1"/>
  <c r="BD137" i="1" s="1"/>
  <c r="D138" i="1"/>
  <c r="AD138" i="1" s="1"/>
  <c r="BD138" i="1" s="1"/>
  <c r="G131" i="1"/>
  <c r="AG131" i="1" s="1"/>
  <c r="BG131" i="1" s="1"/>
  <c r="H135" i="1"/>
  <c r="AH135" i="1" s="1"/>
  <c r="BH135" i="1" s="1"/>
  <c r="H137" i="1"/>
  <c r="AH137" i="1" s="1"/>
  <c r="BH137" i="1" s="1"/>
  <c r="G139" i="1"/>
  <c r="AG139" i="1" s="1"/>
  <c r="BG139" i="1" s="1"/>
  <c r="D122" i="1"/>
  <c r="AD122" i="1" s="1"/>
  <c r="BD122" i="1" s="1"/>
  <c r="D125" i="1"/>
  <c r="AD125" i="1" s="1"/>
  <c r="BD125" i="1" s="1"/>
  <c r="H129" i="1"/>
  <c r="AH129" i="1" s="1"/>
  <c r="BH129" i="1" s="1"/>
  <c r="E130" i="1"/>
  <c r="AE130" i="1" s="1"/>
  <c r="BE130" i="1" s="1"/>
  <c r="F133" i="1"/>
  <c r="AF133" i="1" s="1"/>
  <c r="BF133" i="1" s="1"/>
  <c r="I136" i="1"/>
  <c r="AI136" i="1" s="1"/>
  <c r="BI136" i="1" s="1"/>
  <c r="H138" i="1"/>
  <c r="AH138" i="1" s="1"/>
  <c r="BH138" i="1" s="1"/>
  <c r="G122" i="1"/>
  <c r="AG122" i="1" s="1"/>
  <c r="BG122" i="1" s="1"/>
  <c r="H126" i="1"/>
  <c r="AH126" i="1" s="1"/>
  <c r="BH126" i="1" s="1"/>
  <c r="E127" i="1"/>
  <c r="AE127" i="1" s="1"/>
  <c r="BE127" i="1" s="1"/>
  <c r="H134" i="1"/>
  <c r="AH134" i="1" s="1"/>
  <c r="BH134" i="1" s="1"/>
  <c r="C135" i="1"/>
  <c r="AC135" i="1" s="1"/>
  <c r="BC135" i="1" s="1"/>
  <c r="C132" i="1"/>
  <c r="AC132" i="1" s="1"/>
  <c r="BC132" i="1" s="1"/>
  <c r="C133" i="1"/>
  <c r="AC133" i="1" s="1"/>
  <c r="BC133" i="1" s="1"/>
  <c r="I137" i="1"/>
  <c r="AI137" i="1" s="1"/>
  <c r="BI137" i="1" s="1"/>
  <c r="H139" i="1"/>
  <c r="AH139" i="1" s="1"/>
  <c r="BH139" i="1" s="1"/>
  <c r="E126" i="1"/>
  <c r="AE126" i="1" s="1"/>
  <c r="BE126" i="1" s="1"/>
  <c r="G134" i="1"/>
  <c r="AG134" i="1" s="1"/>
  <c r="BG134" i="1" s="1"/>
  <c r="G123" i="1"/>
  <c r="AG123" i="1" s="1"/>
  <c r="BG123" i="1" s="1"/>
  <c r="F130" i="1"/>
  <c r="AF130" i="1" s="1"/>
  <c r="BF130" i="1" s="1"/>
  <c r="I138" i="1"/>
  <c r="AI138" i="1" s="1"/>
  <c r="BI138" i="1" s="1"/>
  <c r="D41" i="3"/>
  <c r="O41" i="3" s="1"/>
  <c r="Z41" i="3" s="1"/>
  <c r="D43" i="3"/>
  <c r="O43" i="3" s="1"/>
  <c r="Z43" i="3" s="1"/>
  <c r="D45" i="3"/>
  <c r="O45" i="3" s="1"/>
  <c r="Z45" i="3" s="1"/>
  <c r="D78" i="3"/>
  <c r="O78" i="3" s="1"/>
  <c r="Z78" i="3" s="1"/>
  <c r="D80" i="3"/>
  <c r="O80" i="3" s="1"/>
  <c r="Z80" i="3" s="1"/>
  <c r="D82" i="3"/>
  <c r="O82" i="3" s="1"/>
  <c r="Z82" i="3" s="1"/>
  <c r="C115" i="3"/>
  <c r="N115" i="3" s="1"/>
  <c r="Y115" i="3" s="1"/>
  <c r="C117" i="3"/>
  <c r="N117" i="3" s="1"/>
  <c r="Y117" i="3" s="1"/>
  <c r="C119" i="3"/>
  <c r="N119" i="3" s="1"/>
  <c r="Y119" i="3" s="1"/>
  <c r="E83" i="1"/>
  <c r="AE83" i="1" s="1"/>
  <c r="BE83" i="1" s="1"/>
  <c r="G81" i="1"/>
  <c r="AG81" i="1" s="1"/>
  <c r="BG81" i="1" s="1"/>
  <c r="C77" i="1"/>
  <c r="AC77" i="1" s="1"/>
  <c r="BC77" i="1" s="1"/>
  <c r="H78" i="1"/>
  <c r="AH78" i="1" s="1"/>
  <c r="BH78" i="1" s="1"/>
  <c r="F80" i="1"/>
  <c r="AF80" i="1" s="1"/>
  <c r="BF80" i="1" s="1"/>
  <c r="E79" i="1"/>
  <c r="AE79" i="1" s="1"/>
  <c r="BE79" i="1" s="1"/>
  <c r="D78" i="1"/>
  <c r="AD78" i="1" s="1"/>
  <c r="BD78" i="1" s="1"/>
  <c r="C81" i="1"/>
  <c r="AC81" i="1" s="1"/>
  <c r="BC81" i="1" s="1"/>
  <c r="I83" i="1"/>
  <c r="AI83" i="1" s="1"/>
  <c r="BI83" i="1" s="1"/>
  <c r="J6" i="3"/>
  <c r="J5" i="3"/>
  <c r="J9" i="3"/>
  <c r="J4" i="3"/>
  <c r="J8" i="3"/>
  <c r="J3" i="3"/>
  <c r="J7" i="3"/>
  <c r="G77" i="1"/>
  <c r="AG77" i="1" s="1"/>
  <c r="BG77" i="1" s="1"/>
  <c r="I79" i="1"/>
  <c r="AI79" i="1" s="1"/>
  <c r="BI79" i="1" s="1"/>
  <c r="D82" i="1"/>
  <c r="AD82" i="1" s="1"/>
  <c r="BD82" i="1" s="1"/>
  <c r="F84" i="1"/>
  <c r="AF84" i="1" s="1"/>
  <c r="BF84" i="1" s="1"/>
  <c r="D77" i="1"/>
  <c r="AD77" i="1" s="1"/>
  <c r="BD77" i="1" s="1"/>
  <c r="H77" i="1"/>
  <c r="AH77" i="1" s="1"/>
  <c r="BH77" i="1" s="1"/>
  <c r="E78" i="1"/>
  <c r="AE78" i="1" s="1"/>
  <c r="BE78" i="1" s="1"/>
  <c r="I78" i="1"/>
  <c r="AI78" i="1" s="1"/>
  <c r="BI78" i="1" s="1"/>
  <c r="F79" i="1"/>
  <c r="AF79" i="1" s="1"/>
  <c r="BF79" i="1" s="1"/>
  <c r="C80" i="1"/>
  <c r="AC80" i="1" s="1"/>
  <c r="BC80" i="1" s="1"/>
  <c r="G80" i="1"/>
  <c r="AG80" i="1" s="1"/>
  <c r="BG80" i="1" s="1"/>
  <c r="D81" i="1"/>
  <c r="AD81" i="1" s="1"/>
  <c r="BD81" i="1" s="1"/>
  <c r="H81" i="1"/>
  <c r="AH81" i="1" s="1"/>
  <c r="BH81" i="1" s="1"/>
  <c r="E82" i="1"/>
  <c r="AE82" i="1" s="1"/>
  <c r="BE82" i="1" s="1"/>
  <c r="I82" i="1"/>
  <c r="AI82" i="1" s="1"/>
  <c r="BI82" i="1" s="1"/>
  <c r="F83" i="1"/>
  <c r="AF83" i="1" s="1"/>
  <c r="BF83" i="1" s="1"/>
  <c r="C84" i="1"/>
  <c r="AC84" i="1" s="1"/>
  <c r="BC84" i="1" s="1"/>
  <c r="G84" i="1"/>
  <c r="AG84" i="1" s="1"/>
  <c r="BG84" i="1" s="1"/>
  <c r="E77" i="1"/>
  <c r="AE77" i="1" s="1"/>
  <c r="BE77" i="1" s="1"/>
  <c r="I77" i="1"/>
  <c r="AI77" i="1" s="1"/>
  <c r="BI77" i="1" s="1"/>
  <c r="F78" i="1"/>
  <c r="AF78" i="1" s="1"/>
  <c r="BF78" i="1" s="1"/>
  <c r="C79" i="1"/>
  <c r="AC79" i="1" s="1"/>
  <c r="BC79" i="1" s="1"/>
  <c r="G79" i="1"/>
  <c r="AG79" i="1" s="1"/>
  <c r="BG79" i="1" s="1"/>
  <c r="D80" i="1"/>
  <c r="AD80" i="1" s="1"/>
  <c r="BD80" i="1" s="1"/>
  <c r="H80" i="1"/>
  <c r="AH80" i="1" s="1"/>
  <c r="BH80" i="1" s="1"/>
  <c r="E81" i="1"/>
  <c r="AE81" i="1" s="1"/>
  <c r="BE81" i="1" s="1"/>
  <c r="I81" i="1"/>
  <c r="AI81" i="1" s="1"/>
  <c r="BI81" i="1" s="1"/>
  <c r="F82" i="1"/>
  <c r="AF82" i="1" s="1"/>
  <c r="BF82" i="1" s="1"/>
  <c r="C83" i="1"/>
  <c r="AC83" i="1" s="1"/>
  <c r="BC83" i="1" s="1"/>
  <c r="G83" i="1"/>
  <c r="AG83" i="1" s="1"/>
  <c r="BG83" i="1" s="1"/>
  <c r="D84" i="1"/>
  <c r="AD84" i="1" s="1"/>
  <c r="BD84" i="1" s="1"/>
  <c r="H84" i="1"/>
  <c r="AH84" i="1" s="1"/>
  <c r="BH84" i="1" s="1"/>
  <c r="F77" i="1"/>
  <c r="AF77" i="1" s="1"/>
  <c r="BF77" i="1" s="1"/>
  <c r="C78" i="1"/>
  <c r="AC78" i="1" s="1"/>
  <c r="BC78" i="1" s="1"/>
  <c r="G78" i="1"/>
  <c r="AG78" i="1" s="1"/>
  <c r="BG78" i="1" s="1"/>
  <c r="D79" i="1"/>
  <c r="AD79" i="1" s="1"/>
  <c r="BD79" i="1" s="1"/>
  <c r="H79" i="1"/>
  <c r="AH79" i="1" s="1"/>
  <c r="BH79" i="1" s="1"/>
  <c r="E80" i="1"/>
  <c r="AE80" i="1" s="1"/>
  <c r="BE80" i="1" s="1"/>
  <c r="I80" i="1"/>
  <c r="AI80" i="1" s="1"/>
  <c r="BI80" i="1" s="1"/>
  <c r="F81" i="1"/>
  <c r="AF81" i="1" s="1"/>
  <c r="BF81" i="1" s="1"/>
  <c r="C82" i="1"/>
  <c r="AC82" i="1" s="1"/>
  <c r="BC82" i="1" s="1"/>
  <c r="G82" i="1"/>
  <c r="AG82" i="1" s="1"/>
  <c r="BG82" i="1" s="1"/>
  <c r="D83" i="1"/>
  <c r="AD83" i="1" s="1"/>
  <c r="BD83" i="1" s="1"/>
  <c r="H83" i="1"/>
  <c r="AH83" i="1" s="1"/>
  <c r="BH83" i="1" s="1"/>
  <c r="E84" i="1"/>
  <c r="AE84" i="1" s="1"/>
  <c r="BE84" i="1" s="1"/>
  <c r="I84" i="1"/>
  <c r="AI84" i="1" s="1"/>
  <c r="BI84" i="1" s="1"/>
  <c r="G114" i="1"/>
  <c r="AG114" i="1" s="1"/>
  <c r="BG114" i="1" s="1"/>
  <c r="I116" i="1"/>
  <c r="AI116" i="1" s="1"/>
  <c r="BI116" i="1" s="1"/>
  <c r="F121" i="1"/>
  <c r="AF121" i="1" s="1"/>
  <c r="BF121" i="1" s="1"/>
  <c r="D115" i="1"/>
  <c r="AD115" i="1" s="1"/>
  <c r="BD115" i="1" s="1"/>
  <c r="F117" i="1"/>
  <c r="AF117" i="1" s="1"/>
  <c r="BF117" i="1" s="1"/>
  <c r="H119" i="1"/>
  <c r="AH119" i="1" s="1"/>
  <c r="BH119" i="1" s="1"/>
  <c r="H115" i="1"/>
  <c r="AH115" i="1" s="1"/>
  <c r="BH115" i="1" s="1"/>
  <c r="C118" i="1"/>
  <c r="AC118" i="1" s="1"/>
  <c r="BC118" i="1" s="1"/>
  <c r="E120" i="1"/>
  <c r="AE120" i="1" s="1"/>
  <c r="BE120" i="1" s="1"/>
  <c r="C114" i="1"/>
  <c r="AC114" i="1" s="1"/>
  <c r="BC114" i="1" s="1"/>
  <c r="E116" i="1"/>
  <c r="AE116" i="1" s="1"/>
  <c r="BE116" i="1" s="1"/>
  <c r="G118" i="1"/>
  <c r="AG118" i="1" s="1"/>
  <c r="BG118" i="1" s="1"/>
  <c r="I120" i="1"/>
  <c r="AI120" i="1" s="1"/>
  <c r="BI120" i="1" s="1"/>
  <c r="D119" i="1"/>
  <c r="AD119" i="1" s="1"/>
  <c r="BD119" i="1" s="1"/>
  <c r="D114" i="1"/>
  <c r="AD114" i="1" s="1"/>
  <c r="BD114" i="1" s="1"/>
  <c r="E115" i="1"/>
  <c r="AE115" i="1" s="1"/>
  <c r="BE115" i="1" s="1"/>
  <c r="F116" i="1"/>
  <c r="AF116" i="1" s="1"/>
  <c r="BF116" i="1" s="1"/>
  <c r="G117" i="1"/>
  <c r="AG117" i="1" s="1"/>
  <c r="BG117" i="1" s="1"/>
  <c r="H118" i="1"/>
  <c r="AH118" i="1" s="1"/>
  <c r="BH118" i="1" s="1"/>
  <c r="I119" i="1"/>
  <c r="AI119" i="1" s="1"/>
  <c r="BI119" i="1" s="1"/>
  <c r="C121" i="1"/>
  <c r="AC121" i="1" s="1"/>
  <c r="BC121" i="1" s="1"/>
  <c r="E114" i="1"/>
  <c r="AE114" i="1" s="1"/>
  <c r="BE114" i="1" s="1"/>
  <c r="I114" i="1"/>
  <c r="AI114" i="1" s="1"/>
  <c r="BI114" i="1" s="1"/>
  <c r="F115" i="1"/>
  <c r="AF115" i="1" s="1"/>
  <c r="BF115" i="1" s="1"/>
  <c r="C116" i="1"/>
  <c r="AC116" i="1" s="1"/>
  <c r="BC116" i="1" s="1"/>
  <c r="G116" i="1"/>
  <c r="AG116" i="1" s="1"/>
  <c r="BG116" i="1" s="1"/>
  <c r="D117" i="1"/>
  <c r="AD117" i="1" s="1"/>
  <c r="BD117" i="1" s="1"/>
  <c r="H117" i="1"/>
  <c r="AH117" i="1" s="1"/>
  <c r="BH117" i="1" s="1"/>
  <c r="E118" i="1"/>
  <c r="AE118" i="1" s="1"/>
  <c r="BE118" i="1" s="1"/>
  <c r="I118" i="1"/>
  <c r="AI118" i="1" s="1"/>
  <c r="BI118" i="1" s="1"/>
  <c r="F119" i="1"/>
  <c r="AF119" i="1" s="1"/>
  <c r="BF119" i="1" s="1"/>
  <c r="C120" i="1"/>
  <c r="AC120" i="1" s="1"/>
  <c r="BC120" i="1" s="1"/>
  <c r="G120" i="1"/>
  <c r="AG120" i="1" s="1"/>
  <c r="BG120" i="1" s="1"/>
  <c r="D121" i="1"/>
  <c r="AD121" i="1" s="1"/>
  <c r="BD121" i="1" s="1"/>
  <c r="H121" i="1"/>
  <c r="AH121" i="1" s="1"/>
  <c r="BH121" i="1" s="1"/>
  <c r="H114" i="1"/>
  <c r="AH114" i="1" s="1"/>
  <c r="BH114" i="1" s="1"/>
  <c r="I115" i="1"/>
  <c r="AI115" i="1" s="1"/>
  <c r="BI115" i="1" s="1"/>
  <c r="C117" i="1"/>
  <c r="AC117" i="1" s="1"/>
  <c r="BC117" i="1" s="1"/>
  <c r="D118" i="1"/>
  <c r="AD118" i="1" s="1"/>
  <c r="BD118" i="1" s="1"/>
  <c r="E119" i="1"/>
  <c r="AE119" i="1" s="1"/>
  <c r="BE119" i="1" s="1"/>
  <c r="F120" i="1"/>
  <c r="AF120" i="1" s="1"/>
  <c r="BF120" i="1" s="1"/>
  <c r="G121" i="1"/>
  <c r="AG121" i="1" s="1"/>
  <c r="BG121" i="1" s="1"/>
  <c r="F114" i="1"/>
  <c r="AF114" i="1" s="1"/>
  <c r="BF114" i="1" s="1"/>
  <c r="C115" i="1"/>
  <c r="AC115" i="1" s="1"/>
  <c r="BC115" i="1" s="1"/>
  <c r="G115" i="1"/>
  <c r="AG115" i="1" s="1"/>
  <c r="BG115" i="1" s="1"/>
  <c r="D116" i="1"/>
  <c r="AD116" i="1" s="1"/>
  <c r="BD116" i="1" s="1"/>
  <c r="H116" i="1"/>
  <c r="AH116" i="1" s="1"/>
  <c r="BH116" i="1" s="1"/>
  <c r="E117" i="1"/>
  <c r="AE117" i="1" s="1"/>
  <c r="BE117" i="1" s="1"/>
  <c r="I117" i="1"/>
  <c r="AI117" i="1" s="1"/>
  <c r="BI117" i="1" s="1"/>
  <c r="F118" i="1"/>
  <c r="AF118" i="1" s="1"/>
  <c r="BF118" i="1" s="1"/>
  <c r="C119" i="1"/>
  <c r="AC119" i="1" s="1"/>
  <c r="BC119" i="1" s="1"/>
  <c r="G119" i="1"/>
  <c r="AG119" i="1" s="1"/>
  <c r="BG119" i="1" s="1"/>
  <c r="D120" i="1"/>
  <c r="AD120" i="1" s="1"/>
  <c r="BD120" i="1" s="1"/>
  <c r="H120" i="1"/>
  <c r="AH120" i="1" s="1"/>
  <c r="BH120" i="1" s="1"/>
  <c r="E121" i="1"/>
  <c r="AE121" i="1" s="1"/>
  <c r="BE121" i="1" s="1"/>
  <c r="C42" i="1"/>
  <c r="AC42" i="1" s="1"/>
  <c r="BC42" i="1" s="1"/>
  <c r="G46" i="1"/>
  <c r="AG46" i="1" s="1"/>
  <c r="BG46" i="1" s="1"/>
  <c r="F40" i="1"/>
  <c r="AF40" i="1" s="1"/>
  <c r="BF40" i="1" s="1"/>
  <c r="H42" i="1"/>
  <c r="AH42" i="1" s="1"/>
  <c r="BH42" i="1" s="1"/>
  <c r="C45" i="1"/>
  <c r="AC45" i="1" s="1"/>
  <c r="BC45" i="1" s="1"/>
  <c r="I40" i="1"/>
  <c r="AI40" i="1" s="1"/>
  <c r="BI40" i="1" s="1"/>
  <c r="D43" i="1"/>
  <c r="AD43" i="1" s="1"/>
  <c r="BD43" i="1" s="1"/>
  <c r="F45" i="1"/>
  <c r="AF45" i="1" s="1"/>
  <c r="BF45" i="1" s="1"/>
  <c r="G41" i="1"/>
  <c r="AG41" i="1" s="1"/>
  <c r="BG41" i="1" s="1"/>
  <c r="I43" i="1"/>
  <c r="AI43" i="1" s="1"/>
  <c r="BI43" i="1" s="1"/>
  <c r="D46" i="1"/>
  <c r="AD46" i="1" s="1"/>
  <c r="BD46" i="1" s="1"/>
  <c r="E44" i="1"/>
  <c r="AE44" i="1" s="1"/>
  <c r="BE44" i="1" s="1"/>
  <c r="F47" i="1"/>
  <c r="AF47" i="1" s="1"/>
  <c r="BF47" i="1" s="1"/>
  <c r="I46" i="1"/>
  <c r="AI46" i="1" s="1"/>
  <c r="BI46" i="1" s="1"/>
  <c r="I47" i="1"/>
  <c r="AI47" i="1" s="1"/>
  <c r="BI47" i="1" s="1"/>
  <c r="D47" i="1"/>
  <c r="AD47" i="1" s="1"/>
  <c r="BD47" i="1" s="1"/>
  <c r="F46" i="1"/>
  <c r="AF46" i="1" s="1"/>
  <c r="BF46" i="1" s="1"/>
  <c r="I45" i="1"/>
  <c r="AI45" i="1" s="1"/>
  <c r="BI45" i="1" s="1"/>
  <c r="E45" i="1"/>
  <c r="AE45" i="1" s="1"/>
  <c r="BE45" i="1" s="1"/>
  <c r="H44" i="1"/>
  <c r="AH44" i="1" s="1"/>
  <c r="BH44" i="1" s="1"/>
  <c r="D44" i="1"/>
  <c r="AD44" i="1" s="1"/>
  <c r="BD44" i="1" s="1"/>
  <c r="G43" i="1"/>
  <c r="AG43" i="1" s="1"/>
  <c r="BG43" i="1" s="1"/>
  <c r="C43" i="1"/>
  <c r="AC43" i="1" s="1"/>
  <c r="BC43" i="1" s="1"/>
  <c r="F42" i="1"/>
  <c r="AF42" i="1" s="1"/>
  <c r="BF42" i="1" s="1"/>
  <c r="I41" i="1"/>
  <c r="AI41" i="1" s="1"/>
  <c r="BI41" i="1" s="1"/>
  <c r="E41" i="1"/>
  <c r="AE41" i="1" s="1"/>
  <c r="BE41" i="1" s="1"/>
  <c r="H40" i="1"/>
  <c r="AH40" i="1" s="1"/>
  <c r="BH40" i="1" s="1"/>
  <c r="D40" i="1"/>
  <c r="AD40" i="1" s="1"/>
  <c r="BD40" i="1" s="1"/>
  <c r="H47" i="1"/>
  <c r="AH47" i="1" s="1"/>
  <c r="BH47" i="1" s="1"/>
  <c r="C47" i="1"/>
  <c r="AC47" i="1" s="1"/>
  <c r="BC47" i="1" s="1"/>
  <c r="E46" i="1"/>
  <c r="AE46" i="1" s="1"/>
  <c r="BE46" i="1" s="1"/>
  <c r="H45" i="1"/>
  <c r="AH45" i="1" s="1"/>
  <c r="BH45" i="1" s="1"/>
  <c r="D45" i="1"/>
  <c r="AD45" i="1" s="1"/>
  <c r="BD45" i="1" s="1"/>
  <c r="G44" i="1"/>
  <c r="AG44" i="1" s="1"/>
  <c r="BG44" i="1" s="1"/>
  <c r="C44" i="1"/>
  <c r="AC44" i="1" s="1"/>
  <c r="BC44" i="1" s="1"/>
  <c r="F43" i="1"/>
  <c r="AF43" i="1" s="1"/>
  <c r="BF43" i="1" s="1"/>
  <c r="I42" i="1"/>
  <c r="AI42" i="1" s="1"/>
  <c r="BI42" i="1" s="1"/>
  <c r="E42" i="1"/>
  <c r="AE42" i="1" s="1"/>
  <c r="BE42" i="1" s="1"/>
  <c r="H41" i="1"/>
  <c r="AH41" i="1" s="1"/>
  <c r="BH41" i="1" s="1"/>
  <c r="D41" i="1"/>
  <c r="AD41" i="1" s="1"/>
  <c r="BD41" i="1" s="1"/>
  <c r="G40" i="1"/>
  <c r="AG40" i="1" s="1"/>
  <c r="BG40" i="1" s="1"/>
  <c r="C40" i="1"/>
  <c r="AC40" i="1" s="1"/>
  <c r="BC40" i="1" s="1"/>
  <c r="D42" i="1"/>
  <c r="AD42" i="1" s="1"/>
  <c r="BD42" i="1" s="1"/>
  <c r="E43" i="1"/>
  <c r="AE43" i="1" s="1"/>
  <c r="BE43" i="1" s="1"/>
  <c r="F44" i="1"/>
  <c r="AF44" i="1" s="1"/>
  <c r="BF44" i="1" s="1"/>
  <c r="G45" i="1"/>
  <c r="AG45" i="1" s="1"/>
  <c r="BG45" i="1" s="1"/>
  <c r="E40" i="1"/>
  <c r="AE40" i="1" s="1"/>
  <c r="BE40" i="1" s="1"/>
  <c r="F41" i="1"/>
  <c r="AF41" i="1" s="1"/>
  <c r="BF41" i="1" s="1"/>
  <c r="G42" i="1"/>
  <c r="AG42" i="1" s="1"/>
  <c r="BG42" i="1" s="1"/>
  <c r="H43" i="1"/>
  <c r="AH43" i="1" s="1"/>
  <c r="BH43" i="1" s="1"/>
  <c r="I44" i="1"/>
  <c r="AI44" i="1" s="1"/>
  <c r="BI44" i="1" s="1"/>
  <c r="C46" i="1"/>
  <c r="AC46" i="1" s="1"/>
  <c r="BC46" i="1" s="1"/>
  <c r="E47" i="1"/>
  <c r="AE47" i="1" s="1"/>
  <c r="BE47" i="1" s="1"/>
  <c r="C41" i="1"/>
  <c r="AC41" i="1" s="1"/>
  <c r="BC41" i="1" s="1"/>
  <c r="H46" i="1"/>
  <c r="AH46" i="1" s="1"/>
  <c r="BH46" i="1" s="1"/>
  <c r="Q10" i="1"/>
  <c r="AQ10" i="1" s="1"/>
  <c r="AY10" i="1" s="1"/>
  <c r="P10" i="1"/>
  <c r="AP10" i="1" s="1"/>
  <c r="AX10" i="1" s="1"/>
  <c r="O10" i="1"/>
  <c r="AO10" i="1" s="1"/>
  <c r="AW10" i="1" s="1"/>
  <c r="N10" i="1"/>
  <c r="AN10" i="1" s="1"/>
  <c r="AV10" i="1" s="1"/>
  <c r="M10" i="1"/>
  <c r="AM10" i="1" s="1"/>
  <c r="AU10" i="1" s="1"/>
  <c r="L10" i="1"/>
  <c r="AL10" i="1" s="1"/>
  <c r="AT10" i="1" s="1"/>
  <c r="K10" i="1"/>
  <c r="AK10" i="1" s="1"/>
  <c r="AS10" i="1" s="1"/>
  <c r="Q9" i="1"/>
  <c r="AQ9" i="1" s="1"/>
  <c r="AY9" i="1" s="1"/>
  <c r="P9" i="1"/>
  <c r="AP9" i="1" s="1"/>
  <c r="AX9" i="1" s="1"/>
  <c r="O9" i="1"/>
  <c r="AO9" i="1" s="1"/>
  <c r="AW9" i="1" s="1"/>
  <c r="N9" i="1"/>
  <c r="AN9" i="1" s="1"/>
  <c r="AV9" i="1" s="1"/>
  <c r="M9" i="1"/>
  <c r="AM9" i="1" s="1"/>
  <c r="AU9" i="1" s="1"/>
  <c r="L9" i="1"/>
  <c r="AL9" i="1" s="1"/>
  <c r="AT9" i="1" s="1"/>
  <c r="K9" i="1"/>
  <c r="AK9" i="1" s="1"/>
  <c r="AS9" i="1" s="1"/>
  <c r="Q8" i="1"/>
  <c r="AQ8" i="1" s="1"/>
  <c r="AY8" i="1" s="1"/>
  <c r="P8" i="1"/>
  <c r="AP8" i="1" s="1"/>
  <c r="AX8" i="1" s="1"/>
  <c r="O8" i="1"/>
  <c r="AO8" i="1" s="1"/>
  <c r="AW8" i="1" s="1"/>
  <c r="N8" i="1"/>
  <c r="AN8" i="1" s="1"/>
  <c r="AV8" i="1" s="1"/>
  <c r="M8" i="1"/>
  <c r="AM8" i="1" s="1"/>
  <c r="AU8" i="1" s="1"/>
  <c r="L8" i="1"/>
  <c r="AL8" i="1" s="1"/>
  <c r="AT8" i="1" s="1"/>
  <c r="K8" i="1"/>
  <c r="AK8" i="1" s="1"/>
  <c r="AS8" i="1" s="1"/>
  <c r="Q7" i="1"/>
  <c r="AQ7" i="1" s="1"/>
  <c r="AY7" i="1" s="1"/>
  <c r="P7" i="1"/>
  <c r="AP7" i="1" s="1"/>
  <c r="AX7" i="1" s="1"/>
  <c r="O7" i="1"/>
  <c r="AO7" i="1" s="1"/>
  <c r="AW7" i="1" s="1"/>
  <c r="N7" i="1"/>
  <c r="AN7" i="1" s="1"/>
  <c r="AV7" i="1" s="1"/>
  <c r="M7" i="1"/>
  <c r="AM7" i="1" s="1"/>
  <c r="AU7" i="1" s="1"/>
  <c r="L7" i="1"/>
  <c r="AL7" i="1" s="1"/>
  <c r="AT7" i="1" s="1"/>
  <c r="K7" i="1"/>
  <c r="AK7" i="1" s="1"/>
  <c r="AS7" i="1" s="1"/>
  <c r="Q6" i="1"/>
  <c r="AQ6" i="1" s="1"/>
  <c r="AY6" i="1" s="1"/>
  <c r="P6" i="1"/>
  <c r="AP6" i="1" s="1"/>
  <c r="AX6" i="1" s="1"/>
  <c r="O6" i="1"/>
  <c r="AO6" i="1" s="1"/>
  <c r="AW6" i="1" s="1"/>
  <c r="N6" i="1"/>
  <c r="AN6" i="1" s="1"/>
  <c r="AV6" i="1" s="1"/>
  <c r="M6" i="1"/>
  <c r="AM6" i="1" s="1"/>
  <c r="AU6" i="1" s="1"/>
  <c r="L6" i="1"/>
  <c r="AL6" i="1" s="1"/>
  <c r="AT6" i="1" s="1"/>
  <c r="K6" i="1"/>
  <c r="AK6" i="1" s="1"/>
  <c r="AS6" i="1" s="1"/>
  <c r="Q5" i="1"/>
  <c r="AQ5" i="1" s="1"/>
  <c r="AY5" i="1" s="1"/>
  <c r="P5" i="1"/>
  <c r="AP5" i="1" s="1"/>
  <c r="AX5" i="1" s="1"/>
  <c r="O5" i="1"/>
  <c r="AO5" i="1" s="1"/>
  <c r="AW5" i="1" s="1"/>
  <c r="N5" i="1"/>
  <c r="AN5" i="1" s="1"/>
  <c r="AV5" i="1" s="1"/>
  <c r="M5" i="1"/>
  <c r="AM5" i="1" s="1"/>
  <c r="AU5" i="1" s="1"/>
  <c r="L5" i="1"/>
  <c r="AL5" i="1" s="1"/>
  <c r="AT5" i="1" s="1"/>
  <c r="K5" i="1"/>
  <c r="AK5" i="1" s="1"/>
  <c r="AS5" i="1" s="1"/>
  <c r="Q4" i="1"/>
  <c r="AQ4" i="1" s="1"/>
  <c r="AY4" i="1" s="1"/>
  <c r="P4" i="1"/>
  <c r="AP4" i="1" s="1"/>
  <c r="AX4" i="1" s="1"/>
  <c r="O4" i="1"/>
  <c r="AO4" i="1" s="1"/>
  <c r="AW4" i="1" s="1"/>
  <c r="N4" i="1"/>
  <c r="AN4" i="1" s="1"/>
  <c r="AV4" i="1" s="1"/>
  <c r="M4" i="1"/>
  <c r="AM4" i="1" s="1"/>
  <c r="AU4" i="1" s="1"/>
  <c r="L4" i="1"/>
  <c r="AL4" i="1" s="1"/>
  <c r="AT4" i="1" s="1"/>
  <c r="K4" i="1"/>
  <c r="AK4" i="1" s="1"/>
  <c r="AS4" i="1" s="1"/>
  <c r="Q3" i="1"/>
  <c r="AQ3" i="1" s="1"/>
  <c r="AY3" i="1" s="1"/>
  <c r="P3" i="1"/>
  <c r="AP3" i="1" s="1"/>
  <c r="AX3" i="1" s="1"/>
  <c r="O3" i="1"/>
  <c r="AO3" i="1" s="1"/>
  <c r="AW3" i="1" s="1"/>
  <c r="N3" i="1"/>
  <c r="AN3" i="1" s="1"/>
  <c r="AV3" i="1" s="1"/>
  <c r="M3" i="1"/>
  <c r="AM3" i="1" s="1"/>
  <c r="AU3" i="1" s="1"/>
  <c r="L3" i="1"/>
  <c r="AL3" i="1" s="1"/>
  <c r="AT3" i="1" s="1"/>
  <c r="K3" i="1"/>
  <c r="AK3" i="1" s="1"/>
  <c r="AS3" i="1" s="1"/>
  <c r="U46" i="3" l="1"/>
  <c r="T77" i="3"/>
  <c r="U43" i="3"/>
  <c r="T115" i="3"/>
  <c r="T78" i="3"/>
  <c r="T41" i="3"/>
  <c r="U82" i="3"/>
  <c r="Y63" i="3"/>
  <c r="T63" i="3"/>
  <c r="Y59" i="3"/>
  <c r="T59" i="3"/>
  <c r="Y64" i="3"/>
  <c r="T64" i="3"/>
  <c r="Z63" i="3"/>
  <c r="U63" i="3"/>
  <c r="Y53" i="3"/>
  <c r="T53" i="3"/>
  <c r="Y54" i="3"/>
  <c r="T54" i="3"/>
  <c r="Z61" i="3"/>
  <c r="U61" i="3"/>
  <c r="Z53" i="3"/>
  <c r="U53" i="3"/>
  <c r="Y49" i="3"/>
  <c r="T49" i="3"/>
  <c r="Z133" i="3"/>
  <c r="U133" i="3"/>
  <c r="Y132" i="3"/>
  <c r="T132" i="3"/>
  <c r="Y126" i="3"/>
  <c r="T126" i="3"/>
  <c r="Y127" i="3"/>
  <c r="T127" i="3"/>
  <c r="Y139" i="3"/>
  <c r="T139" i="3"/>
  <c r="Y125" i="3"/>
  <c r="T125" i="3"/>
  <c r="Z138" i="3"/>
  <c r="U138" i="3"/>
  <c r="Z130" i="3"/>
  <c r="U130" i="3"/>
  <c r="Z122" i="3"/>
  <c r="U122" i="3"/>
  <c r="Y100" i="3"/>
  <c r="T100" i="3"/>
  <c r="Z96" i="3"/>
  <c r="U96" i="3"/>
  <c r="Y93" i="3"/>
  <c r="T93" i="3"/>
  <c r="Y85" i="3"/>
  <c r="T85" i="3"/>
  <c r="Z94" i="3"/>
  <c r="U94" i="3"/>
  <c r="Z91" i="3"/>
  <c r="U91" i="3"/>
  <c r="Y102" i="3"/>
  <c r="T102" i="3"/>
  <c r="Y94" i="3"/>
  <c r="T94" i="3"/>
  <c r="Y86" i="3"/>
  <c r="T86" i="3"/>
  <c r="Z146" i="3"/>
  <c r="U146" i="3"/>
  <c r="Y140" i="3"/>
  <c r="T140" i="3"/>
  <c r="Y143" i="3"/>
  <c r="T143" i="3"/>
  <c r="Z108" i="3"/>
  <c r="U108" i="3"/>
  <c r="Z106" i="3"/>
  <c r="U106" i="3"/>
  <c r="Y108" i="3"/>
  <c r="T108" i="3"/>
  <c r="Z73" i="3"/>
  <c r="U73" i="3"/>
  <c r="Z66" i="3"/>
  <c r="U66" i="3"/>
  <c r="Y73" i="3"/>
  <c r="T73" i="3"/>
  <c r="Y66" i="3"/>
  <c r="T66" i="3"/>
  <c r="Z107" i="3"/>
  <c r="U107" i="3"/>
  <c r="U118" i="3"/>
  <c r="U81" i="3"/>
  <c r="U44" i="3"/>
  <c r="T116" i="3"/>
  <c r="T44" i="3"/>
  <c r="U84" i="3"/>
  <c r="T121" i="3"/>
  <c r="T84" i="3"/>
  <c r="T47" i="3"/>
  <c r="T118" i="3"/>
  <c r="U78" i="3"/>
  <c r="Y61" i="3"/>
  <c r="T61" i="3"/>
  <c r="Y58" i="3"/>
  <c r="T58" i="3"/>
  <c r="Y52" i="3"/>
  <c r="T52" i="3"/>
  <c r="Z62" i="3"/>
  <c r="U62" i="3"/>
  <c r="Z55" i="3"/>
  <c r="U55" i="3"/>
  <c r="Y51" i="3"/>
  <c r="T51" i="3"/>
  <c r="Z60" i="3"/>
  <c r="U60" i="3"/>
  <c r="Z52" i="3"/>
  <c r="U52" i="3"/>
  <c r="Y48" i="3"/>
  <c r="T48" i="3"/>
  <c r="Y136" i="3"/>
  <c r="T136" i="3"/>
  <c r="Y130" i="3"/>
  <c r="T130" i="3"/>
  <c r="Y131" i="3"/>
  <c r="T131" i="3"/>
  <c r="Y138" i="3"/>
  <c r="T138" i="3"/>
  <c r="Z125" i="3"/>
  <c r="U125" i="3"/>
  <c r="Z137" i="3"/>
  <c r="U137" i="3"/>
  <c r="Y124" i="3"/>
  <c r="T124" i="3"/>
  <c r="Z135" i="3"/>
  <c r="U135" i="3"/>
  <c r="Z127" i="3"/>
  <c r="U127" i="3"/>
  <c r="Z99" i="3"/>
  <c r="U99" i="3"/>
  <c r="Z95" i="3"/>
  <c r="U95" i="3"/>
  <c r="Y88" i="3"/>
  <c r="T88" i="3"/>
  <c r="Z102" i="3"/>
  <c r="U102" i="3"/>
  <c r="Y87" i="3"/>
  <c r="T87" i="3"/>
  <c r="Z90" i="3"/>
  <c r="U90" i="3"/>
  <c r="Z101" i="3"/>
  <c r="U101" i="3"/>
  <c r="Z93" i="3"/>
  <c r="U93" i="3"/>
  <c r="Z85" i="3"/>
  <c r="U85" i="3"/>
  <c r="Z145" i="3"/>
  <c r="U145" i="3"/>
  <c r="Y147" i="3"/>
  <c r="T147" i="3"/>
  <c r="Y142" i="3"/>
  <c r="T142" i="3"/>
  <c r="Z105" i="3"/>
  <c r="U105" i="3"/>
  <c r="Z104" i="3"/>
  <c r="U104" i="3"/>
  <c r="Y110" i="3"/>
  <c r="T110" i="3"/>
  <c r="Y104" i="3"/>
  <c r="T104" i="3"/>
  <c r="Z72" i="3"/>
  <c r="U72" i="3"/>
  <c r="Z71" i="3"/>
  <c r="U71" i="3"/>
  <c r="Y72" i="3"/>
  <c r="T72" i="3"/>
  <c r="Y70" i="3"/>
  <c r="T70" i="3"/>
  <c r="Z144" i="3"/>
  <c r="U144" i="3"/>
  <c r="U116" i="3"/>
  <c r="U42" i="3"/>
  <c r="T83" i="3"/>
  <c r="U80" i="3"/>
  <c r="T119" i="3"/>
  <c r="T82" i="3"/>
  <c r="T45" i="3"/>
  <c r="T79" i="3"/>
  <c r="U119" i="3"/>
  <c r="U45" i="3"/>
  <c r="Z58" i="3"/>
  <c r="U58" i="3"/>
  <c r="Y57" i="3"/>
  <c r="T57" i="3"/>
  <c r="Z51" i="3"/>
  <c r="U51" i="3"/>
  <c r="Y60" i="3"/>
  <c r="T60" i="3"/>
  <c r="Y62" i="3"/>
  <c r="T62" i="3"/>
  <c r="Z65" i="3"/>
  <c r="U65" i="3"/>
  <c r="Z57" i="3"/>
  <c r="U57" i="3"/>
  <c r="Z49" i="3"/>
  <c r="U49" i="3"/>
  <c r="Y55" i="3"/>
  <c r="T55" i="3"/>
  <c r="Z132" i="3"/>
  <c r="U132" i="3"/>
  <c r="Y135" i="3"/>
  <c r="T135" i="3"/>
  <c r="Z129" i="3"/>
  <c r="U129" i="3"/>
  <c r="Y129" i="3"/>
  <c r="T129" i="3"/>
  <c r="Z124" i="3"/>
  <c r="U124" i="3"/>
  <c r="Z136" i="3"/>
  <c r="U136" i="3"/>
  <c r="Y123" i="3"/>
  <c r="T123" i="3"/>
  <c r="Z134" i="3"/>
  <c r="U134" i="3"/>
  <c r="Z126" i="3"/>
  <c r="U126" i="3"/>
  <c r="Y91" i="3"/>
  <c r="T91" i="3"/>
  <c r="Z98" i="3"/>
  <c r="U98" i="3"/>
  <c r="Y99" i="3"/>
  <c r="T99" i="3"/>
  <c r="Z87" i="3"/>
  <c r="U87" i="3"/>
  <c r="Y101" i="3"/>
  <c r="T101" i="3"/>
  <c r="Y95" i="3"/>
  <c r="T95" i="3"/>
  <c r="Y89" i="3"/>
  <c r="T89" i="3"/>
  <c r="Y98" i="3"/>
  <c r="T98" i="3"/>
  <c r="Y90" i="3"/>
  <c r="T90" i="3"/>
  <c r="Y141" i="3"/>
  <c r="T141" i="3"/>
  <c r="Z143" i="3"/>
  <c r="U143" i="3"/>
  <c r="Y146" i="3"/>
  <c r="T146" i="3"/>
  <c r="Z141" i="3"/>
  <c r="U141" i="3"/>
  <c r="Y106" i="3"/>
  <c r="T106" i="3"/>
  <c r="Z103" i="3"/>
  <c r="U103" i="3"/>
  <c r="Y105" i="3"/>
  <c r="T105" i="3"/>
  <c r="Y103" i="3"/>
  <c r="T103" i="3"/>
  <c r="Z68" i="3"/>
  <c r="U68" i="3"/>
  <c r="Z69" i="3"/>
  <c r="U69" i="3"/>
  <c r="Y68" i="3"/>
  <c r="T68" i="3"/>
  <c r="Z70" i="3"/>
  <c r="U70" i="3"/>
  <c r="Y144" i="3"/>
  <c r="T144" i="3"/>
  <c r="U114" i="3"/>
  <c r="U77" i="3"/>
  <c r="U40" i="3"/>
  <c r="T81" i="3"/>
  <c r="U47" i="3"/>
  <c r="T117" i="3"/>
  <c r="T80" i="3"/>
  <c r="T43" i="3"/>
  <c r="T46" i="3"/>
  <c r="U115" i="3"/>
  <c r="U41" i="3"/>
  <c r="Y56" i="3"/>
  <c r="T56" i="3"/>
  <c r="Z50" i="3"/>
  <c r="U50" i="3"/>
  <c r="Y65" i="3"/>
  <c r="T65" i="3"/>
  <c r="Z54" i="3"/>
  <c r="U54" i="3"/>
  <c r="Z59" i="3"/>
  <c r="U59" i="3"/>
  <c r="Z64" i="3"/>
  <c r="U64" i="3"/>
  <c r="Z56" i="3"/>
  <c r="U56" i="3"/>
  <c r="Z48" i="3"/>
  <c r="U48" i="3"/>
  <c r="Y50" i="3"/>
  <c r="T50" i="3"/>
  <c r="Y137" i="3"/>
  <c r="T137" i="3"/>
  <c r="Y133" i="3"/>
  <c r="T133" i="3"/>
  <c r="Z128" i="3"/>
  <c r="U128" i="3"/>
  <c r="Y128" i="3"/>
  <c r="T128" i="3"/>
  <c r="Y122" i="3"/>
  <c r="T122" i="3"/>
  <c r="Y134" i="3"/>
  <c r="T134" i="3"/>
  <c r="Z139" i="3"/>
  <c r="U139" i="3"/>
  <c r="Z131" i="3"/>
  <c r="U131" i="3"/>
  <c r="Z123" i="3"/>
  <c r="U123" i="3"/>
  <c r="Z92" i="3"/>
  <c r="U92" i="3"/>
  <c r="Y97" i="3"/>
  <c r="T97" i="3"/>
  <c r="Y96" i="3"/>
  <c r="T96" i="3"/>
  <c r="Z86" i="3"/>
  <c r="U86" i="3"/>
  <c r="Z100" i="3"/>
  <c r="U100" i="3"/>
  <c r="Y92" i="3"/>
  <c r="T92" i="3"/>
  <c r="Z88" i="3"/>
  <c r="U88" i="3"/>
  <c r="Z97" i="3"/>
  <c r="U97" i="3"/>
  <c r="Z89" i="3"/>
  <c r="U89" i="3"/>
  <c r="I114" i="3"/>
  <c r="Q114" i="3"/>
  <c r="T114" i="3" s="1"/>
  <c r="Z147" i="3"/>
  <c r="U147" i="3"/>
  <c r="Z142" i="3"/>
  <c r="U142" i="3"/>
  <c r="Y145" i="3"/>
  <c r="T145" i="3"/>
  <c r="Z140" i="3"/>
  <c r="U140" i="3"/>
  <c r="Z109" i="3"/>
  <c r="U109" i="3"/>
  <c r="Z110" i="3"/>
  <c r="U110" i="3"/>
  <c r="Y109" i="3"/>
  <c r="T109" i="3"/>
  <c r="Y71" i="3"/>
  <c r="T71" i="3"/>
  <c r="Z67" i="3"/>
  <c r="U67" i="3"/>
  <c r="Y69" i="3"/>
  <c r="T69" i="3"/>
  <c r="Y67" i="3"/>
  <c r="T67" i="3"/>
  <c r="Y107" i="3"/>
  <c r="T107" i="3"/>
  <c r="AW123" i="1"/>
  <c r="AY137" i="1"/>
  <c r="AX134" i="1"/>
  <c r="AX138" i="1"/>
  <c r="AX129" i="1"/>
  <c r="AX137" i="1"/>
  <c r="AT137" i="1"/>
  <c r="AW133" i="1"/>
  <c r="AX127" i="1"/>
  <c r="AU138" i="1"/>
  <c r="AT134" i="1"/>
  <c r="AX128" i="1"/>
  <c r="AW138" i="1"/>
  <c r="AX136" i="1"/>
  <c r="AY133" i="1"/>
  <c r="AY131" i="1"/>
  <c r="AT129" i="1"/>
  <c r="AX125" i="1"/>
  <c r="AY139" i="1"/>
  <c r="AW136" i="1"/>
  <c r="AY134" i="1"/>
  <c r="AX132" i="1"/>
  <c r="AX130" i="1"/>
  <c r="AY126" i="1"/>
  <c r="AX122" i="1"/>
  <c r="AS128" i="1"/>
  <c r="AS126" i="1"/>
  <c r="AV122" i="1"/>
  <c r="AV129" i="1"/>
  <c r="AY125" i="1"/>
  <c r="AY123" i="1"/>
  <c r="AY102" i="1"/>
  <c r="AX99" i="1"/>
  <c r="AW97" i="1"/>
  <c r="AU93" i="1"/>
  <c r="AW89" i="1"/>
  <c r="AV98" i="1"/>
  <c r="AT99" i="1"/>
  <c r="AY94" i="1"/>
  <c r="AX90" i="1"/>
  <c r="AU101" i="1"/>
  <c r="AY91" i="1"/>
  <c r="AV85" i="1"/>
  <c r="AY99" i="1"/>
  <c r="AV93" i="1"/>
  <c r="AX88" i="1"/>
  <c r="AW101" i="1"/>
  <c r="AV99" i="1"/>
  <c r="AT97" i="1"/>
  <c r="AS95" i="1"/>
  <c r="AS93" i="1"/>
  <c r="AU90" i="1"/>
  <c r="AV87" i="1"/>
  <c r="AX101" i="1"/>
  <c r="AS99" i="1"/>
  <c r="AU97" i="1"/>
  <c r="AT95" i="1"/>
  <c r="AT93" i="1"/>
  <c r="AS91" i="1"/>
  <c r="AW88" i="1"/>
  <c r="AT85" i="1"/>
  <c r="AY87" i="1"/>
  <c r="AY85" i="1"/>
  <c r="AY58" i="1"/>
  <c r="AU61" i="1"/>
  <c r="AU52" i="1"/>
  <c r="AX62" i="1"/>
  <c r="AS51" i="1"/>
  <c r="AY56" i="1"/>
  <c r="AV59" i="1"/>
  <c r="AS50" i="1"/>
  <c r="AV63" i="1"/>
  <c r="AX57" i="1"/>
  <c r="AW51" i="1"/>
  <c r="AS64" i="1"/>
  <c r="AW61" i="1"/>
  <c r="AX59" i="1"/>
  <c r="AW57" i="1"/>
  <c r="AW55" i="1"/>
  <c r="AX52" i="1"/>
  <c r="AW49" i="1"/>
  <c r="AX64" i="1"/>
  <c r="AY60" i="1"/>
  <c r="AX58" i="1"/>
  <c r="AT55" i="1"/>
  <c r="AW50" i="1"/>
  <c r="AU65" i="1"/>
  <c r="AY62" i="1"/>
  <c r="AS60" i="1"/>
  <c r="AV57" i="1"/>
  <c r="AU54" i="1"/>
  <c r="AY51" i="1"/>
  <c r="AW48" i="1"/>
  <c r="AY50" i="1"/>
  <c r="AY48" i="1"/>
  <c r="AW109" i="1"/>
  <c r="AV110" i="1"/>
  <c r="AU105" i="1"/>
  <c r="AX104" i="1"/>
  <c r="AY109" i="1"/>
  <c r="AT105" i="1"/>
  <c r="AT110" i="1"/>
  <c r="AY105" i="1"/>
  <c r="AW108" i="1"/>
  <c r="AW105" i="1"/>
  <c r="AV103" i="1"/>
  <c r="AV105" i="1"/>
  <c r="AT73" i="1"/>
  <c r="AX72" i="1"/>
  <c r="AW67" i="1"/>
  <c r="AS68" i="1"/>
  <c r="AX71" i="1"/>
  <c r="AU73" i="1"/>
  <c r="AT68" i="1"/>
  <c r="AS73" i="1"/>
  <c r="AV69" i="1"/>
  <c r="AU66" i="1"/>
  <c r="AU71" i="1"/>
  <c r="AU68" i="1"/>
  <c r="AT66" i="1"/>
  <c r="AU142" i="1"/>
  <c r="AS146" i="1"/>
  <c r="AY142" i="1"/>
  <c r="AW146" i="1"/>
  <c r="AV141" i="1"/>
  <c r="AY146" i="1"/>
  <c r="AY143" i="1"/>
  <c r="AX141" i="1"/>
  <c r="AX147" i="1"/>
  <c r="AX145" i="1"/>
  <c r="AW142" i="1"/>
  <c r="AW140" i="1"/>
  <c r="AT70" i="1"/>
  <c r="AW70" i="1"/>
  <c r="AY107" i="1"/>
  <c r="AT144" i="1"/>
  <c r="AW134" i="1"/>
  <c r="AS133" i="1"/>
  <c r="AU127" i="1"/>
  <c r="AY136" i="1"/>
  <c r="AT125" i="1"/>
  <c r="AX135" i="1"/>
  <c r="AU136" i="1"/>
  <c r="AV132" i="1"/>
  <c r="AS124" i="1"/>
  <c r="AU137" i="1"/>
  <c r="AW132" i="1"/>
  <c r="AS125" i="1"/>
  <c r="AS138" i="1"/>
  <c r="AT136" i="1"/>
  <c r="AU133" i="1"/>
  <c r="AU131" i="1"/>
  <c r="AT128" i="1"/>
  <c r="AW124" i="1"/>
  <c r="AU139" i="1"/>
  <c r="AS136" i="1"/>
  <c r="AU134" i="1"/>
  <c r="AT132" i="1"/>
  <c r="AY129" i="1"/>
  <c r="AW125" i="1"/>
  <c r="AW129" i="1"/>
  <c r="AW127" i="1"/>
  <c r="AV125" i="1"/>
  <c r="AS139" i="1"/>
  <c r="AV128" i="1"/>
  <c r="AU125" i="1"/>
  <c r="AU123" i="1"/>
  <c r="AT102" i="1"/>
  <c r="AY98" i="1"/>
  <c r="AV96" i="1"/>
  <c r="AU92" i="1"/>
  <c r="AT88" i="1"/>
  <c r="AS88" i="1"/>
  <c r="AU98" i="1"/>
  <c r="AY93" i="1"/>
  <c r="AY88" i="1"/>
  <c r="AU99" i="1"/>
  <c r="AY90" i="1"/>
  <c r="AU102" i="1"/>
  <c r="AW96" i="1"/>
  <c r="AV92" i="1"/>
  <c r="AS87" i="1"/>
  <c r="AS101" i="1"/>
  <c r="AW98" i="1"/>
  <c r="AX96" i="1"/>
  <c r="AW94" i="1"/>
  <c r="AW92" i="1"/>
  <c r="AX89" i="1"/>
  <c r="AW86" i="1"/>
  <c r="AT101" i="1"/>
  <c r="AX98" i="1"/>
  <c r="AY96" i="1"/>
  <c r="AX94" i="1"/>
  <c r="AX92" i="1"/>
  <c r="AW90" i="1"/>
  <c r="AW87" i="1"/>
  <c r="AV90" i="1"/>
  <c r="AU87" i="1"/>
  <c r="AU85" i="1"/>
  <c r="AX53" i="1"/>
  <c r="AU58" i="1"/>
  <c r="AX51" i="1"/>
  <c r="AV60" i="1"/>
  <c r="AX50" i="1"/>
  <c r="AT54" i="1"/>
  <c r="AU57" i="1"/>
  <c r="AT49" i="1"/>
  <c r="AS62" i="1"/>
  <c r="AX55" i="1"/>
  <c r="AX49" i="1"/>
  <c r="AY63" i="1"/>
  <c r="AS61" i="1"/>
  <c r="AT59" i="1"/>
  <c r="AS57" i="1"/>
  <c r="AS55" i="1"/>
  <c r="AS52" i="1"/>
  <c r="AX48" i="1"/>
  <c r="AT64" i="1"/>
  <c r="AU60" i="1"/>
  <c r="AT57" i="1"/>
  <c r="AW54" i="1"/>
  <c r="AS49" i="1"/>
  <c r="AV64" i="1"/>
  <c r="AU62" i="1"/>
  <c r="AW59" i="1"/>
  <c r="AV56" i="1"/>
  <c r="AY53" i="1"/>
  <c r="AT51" i="1"/>
  <c r="AV53" i="1"/>
  <c r="AU50" i="1"/>
  <c r="AU48" i="1"/>
  <c r="AX106" i="1"/>
  <c r="AV109" i="1"/>
  <c r="AU104" i="1"/>
  <c r="AS110" i="1"/>
  <c r="AU109" i="1"/>
  <c r="AT104" i="1"/>
  <c r="AX109" i="1"/>
  <c r="AY104" i="1"/>
  <c r="AS108" i="1"/>
  <c r="AS105" i="1"/>
  <c r="AS109" i="1"/>
  <c r="AV104" i="1"/>
  <c r="AS71" i="1"/>
  <c r="AW71" i="1"/>
  <c r="AV66" i="1"/>
  <c r="AS67" i="1"/>
  <c r="AX68" i="1"/>
  <c r="AU72" i="1"/>
  <c r="AT67" i="1"/>
  <c r="AW72" i="1"/>
  <c r="AV68" i="1"/>
  <c r="AV73" i="1"/>
  <c r="AY69" i="1"/>
  <c r="AY67" i="1"/>
  <c r="AV146" i="1"/>
  <c r="AU141" i="1"/>
  <c r="AS145" i="1"/>
  <c r="AY141" i="1"/>
  <c r="AW145" i="1"/>
  <c r="AV140" i="1"/>
  <c r="AU146" i="1"/>
  <c r="AU143" i="1"/>
  <c r="AT141" i="1"/>
  <c r="AT147" i="1"/>
  <c r="AT145" i="1"/>
  <c r="AS142" i="1"/>
  <c r="AS140" i="1"/>
  <c r="AX70" i="1"/>
  <c r="AT107" i="1"/>
  <c r="AV107" i="1"/>
  <c r="AV144" i="1"/>
  <c r="AX144" i="1"/>
  <c r="AY132" i="1"/>
  <c r="AY130" i="1"/>
  <c r="AT123" i="1"/>
  <c r="AV138" i="1"/>
  <c r="AY135" i="1"/>
  <c r="AX133" i="1"/>
  <c r="AX131" i="1"/>
  <c r="AY128" i="1"/>
  <c r="AT124" i="1"/>
  <c r="AS129" i="1"/>
  <c r="AS127" i="1"/>
  <c r="AV124" i="1"/>
  <c r="AW130" i="1"/>
  <c r="AV127" i="1"/>
  <c r="AY124" i="1"/>
  <c r="AY122" i="1"/>
  <c r="AV101" i="1"/>
  <c r="AT86" i="1"/>
  <c r="AU95" i="1"/>
  <c r="AT91" i="1"/>
  <c r="AX102" i="1"/>
  <c r="AW102" i="1"/>
  <c r="AS97" i="1"/>
  <c r="AY92" i="1"/>
  <c r="AT87" i="1"/>
  <c r="AV97" i="1"/>
  <c r="AU89" i="1"/>
  <c r="AY101" i="1"/>
  <c r="AV95" i="1"/>
  <c r="AU91" i="1"/>
  <c r="AV86" i="1"/>
  <c r="AY100" i="1"/>
  <c r="AS98" i="1"/>
  <c r="AT96" i="1"/>
  <c r="AS94" i="1"/>
  <c r="AS92" i="1"/>
  <c r="AS89" i="1"/>
  <c r="AX85" i="1"/>
  <c r="AV100" i="1"/>
  <c r="AT98" i="1"/>
  <c r="AU96" i="1"/>
  <c r="AT94" i="1"/>
  <c r="AT92" i="1"/>
  <c r="AY89" i="1"/>
  <c r="AX86" i="1"/>
  <c r="AV89" i="1"/>
  <c r="AY86" i="1"/>
  <c r="AX65" i="1"/>
  <c r="AU56" i="1"/>
  <c r="AT65" i="1"/>
  <c r="AY57" i="1"/>
  <c r="AU64" i="1"/>
  <c r="AY64" i="1"/>
  <c r="AU55" i="1"/>
  <c r="AV48" i="1"/>
  <c r="AX61" i="1"/>
  <c r="AW53" i="1"/>
  <c r="AV65" i="1"/>
  <c r="AU63" i="1"/>
  <c r="AX60" i="1"/>
  <c r="AW58" i="1"/>
  <c r="AW56" i="1"/>
  <c r="AV54" i="1"/>
  <c r="AU51" i="1"/>
  <c r="AS48" i="1"/>
  <c r="AW62" i="1"/>
  <c r="AY59" i="1"/>
  <c r="AX56" i="1"/>
  <c r="AS54" i="1"/>
  <c r="AT48" i="1"/>
  <c r="AX63" i="1"/>
  <c r="AV61" i="1"/>
  <c r="AS59" i="1"/>
  <c r="AV55" i="1"/>
  <c r="AT53" i="1"/>
  <c r="AT50" i="1"/>
  <c r="AV52" i="1"/>
  <c r="AY49" i="1"/>
  <c r="AX105" i="1"/>
  <c r="AU108" i="1"/>
  <c r="AT103" i="1"/>
  <c r="AY110" i="1"/>
  <c r="AT108" i="1"/>
  <c r="AS103" i="1"/>
  <c r="AY108" i="1"/>
  <c r="AX103" i="1"/>
  <c r="AW106" i="1"/>
  <c r="AW104" i="1"/>
  <c r="AV108" i="1"/>
  <c r="AY103" i="1"/>
  <c r="AX69" i="1"/>
  <c r="AW69" i="1"/>
  <c r="AT72" i="1"/>
  <c r="AY73" i="1"/>
  <c r="AX67" i="1"/>
  <c r="AT71" i="1"/>
  <c r="AS66" i="1"/>
  <c r="AS72" i="1"/>
  <c r="AV67" i="1"/>
  <c r="AV72" i="1"/>
  <c r="AU69" i="1"/>
  <c r="AU67" i="1"/>
  <c r="AV145" i="1"/>
  <c r="AU140" i="1"/>
  <c r="AS143" i="1"/>
  <c r="AY140" i="1"/>
  <c r="AW143" i="1"/>
  <c r="AY147" i="1"/>
  <c r="AY145" i="1"/>
  <c r="AX142" i="1"/>
  <c r="AX140" i="1"/>
  <c r="AX146" i="1"/>
  <c r="AX143" i="1"/>
  <c r="AW141" i="1"/>
  <c r="AU70" i="1"/>
  <c r="AY70" i="1"/>
  <c r="AX107" i="1"/>
  <c r="AS107" i="1"/>
  <c r="AS144" i="1"/>
  <c r="AU144" i="1"/>
  <c r="AY138" i="1"/>
  <c r="AU126" i="1"/>
  <c r="AS132" i="1"/>
  <c r="AX126" i="1"/>
  <c r="AV133" i="1"/>
  <c r="AT122" i="1"/>
  <c r="AW131" i="1"/>
  <c r="AT135" i="1"/>
  <c r="AS131" i="1"/>
  <c r="AX123" i="1"/>
  <c r="AV136" i="1"/>
  <c r="AV131" i="1"/>
  <c r="AX124" i="1"/>
  <c r="AW137" i="1"/>
  <c r="AV135" i="1"/>
  <c r="AT127" i="1"/>
  <c r="AV130" i="1"/>
  <c r="AX139" i="1"/>
  <c r="AS135" i="1"/>
  <c r="AW122" i="1"/>
  <c r="AU130" i="1"/>
  <c r="AW139" i="1"/>
  <c r="AT138" i="1"/>
  <c r="AS134" i="1"/>
  <c r="AU128" i="1"/>
  <c r="AT139" i="1"/>
  <c r="AW135" i="1"/>
  <c r="AU129" i="1"/>
  <c r="AV139" i="1"/>
  <c r="AS137" i="1"/>
  <c r="AV134" i="1"/>
  <c r="AU132" i="1"/>
  <c r="AT130" i="1"/>
  <c r="AT126" i="1"/>
  <c r="AS122" i="1"/>
  <c r="AV137" i="1"/>
  <c r="AU135" i="1"/>
  <c r="AT133" i="1"/>
  <c r="AT131" i="1"/>
  <c r="AY127" i="1"/>
  <c r="AS123" i="1"/>
  <c r="AW128" i="1"/>
  <c r="AW126" i="1"/>
  <c r="AV123" i="1"/>
  <c r="AS130" i="1"/>
  <c r="AV126" i="1"/>
  <c r="AU124" i="1"/>
  <c r="AU122" i="1"/>
  <c r="AW100" i="1"/>
  <c r="AW85" i="1"/>
  <c r="AU94" i="1"/>
  <c r="AS90" i="1"/>
  <c r="AT100" i="1"/>
  <c r="AS100" i="1"/>
  <c r="AY95" i="1"/>
  <c r="AX91" i="1"/>
  <c r="AS102" i="1"/>
  <c r="AS96" i="1"/>
  <c r="AX87" i="1"/>
  <c r="AX100" i="1"/>
  <c r="AV94" i="1"/>
  <c r="AT90" i="1"/>
  <c r="AV102" i="1"/>
  <c r="AU100" i="1"/>
  <c r="AX97" i="1"/>
  <c r="AW95" i="1"/>
  <c r="AW93" i="1"/>
  <c r="AV91" i="1"/>
  <c r="AU88" i="1"/>
  <c r="AS85" i="1"/>
  <c r="AW99" i="1"/>
  <c r="AY97" i="1"/>
  <c r="AX95" i="1"/>
  <c r="AX93" i="1"/>
  <c r="AW91" i="1"/>
  <c r="AT89" i="1"/>
  <c r="AS86" i="1"/>
  <c r="AV88" i="1"/>
  <c r="AU86" i="1"/>
  <c r="AW63" i="1"/>
  <c r="AS53" i="1"/>
  <c r="AS63" i="1"/>
  <c r="AY55" i="1"/>
  <c r="AY61" i="1"/>
  <c r="AT62" i="1"/>
  <c r="AX54" i="1"/>
  <c r="AW65" i="1"/>
  <c r="AT58" i="1"/>
  <c r="AT52" i="1"/>
  <c r="AW64" i="1"/>
  <c r="AV62" i="1"/>
  <c r="AT60" i="1"/>
  <c r="AS58" i="1"/>
  <c r="AS56" i="1"/>
  <c r="AU53" i="1"/>
  <c r="AV50" i="1"/>
  <c r="AS65" i="1"/>
  <c r="AT61" i="1"/>
  <c r="AU59" i="1"/>
  <c r="AT56" i="1"/>
  <c r="AY52" i="1"/>
  <c r="AY65" i="1"/>
  <c r="AT63" i="1"/>
  <c r="AW60" i="1"/>
  <c r="AV58" i="1"/>
  <c r="AY54" i="1"/>
  <c r="AW52" i="1"/>
  <c r="AV49" i="1"/>
  <c r="AV51" i="1"/>
  <c r="AU49" i="1"/>
  <c r="AW110" i="1"/>
  <c r="AW103" i="1"/>
  <c r="AU106" i="1"/>
  <c r="AX108" i="1"/>
  <c r="AU110" i="1"/>
  <c r="AT106" i="1"/>
  <c r="AX110" i="1"/>
  <c r="AY106" i="1"/>
  <c r="AT109" i="1"/>
  <c r="AS106" i="1"/>
  <c r="AS104" i="1"/>
  <c r="AV106" i="1"/>
  <c r="AU103" i="1"/>
  <c r="AX73" i="1"/>
  <c r="AW68" i="1"/>
  <c r="AS69" i="1"/>
  <c r="AY72" i="1"/>
  <c r="AW66" i="1"/>
  <c r="AT69" i="1"/>
  <c r="AW73" i="1"/>
  <c r="AV71" i="1"/>
  <c r="AY66" i="1"/>
  <c r="AY71" i="1"/>
  <c r="AY68" i="1"/>
  <c r="AX66" i="1"/>
  <c r="AV143" i="1"/>
  <c r="AS147" i="1"/>
  <c r="AV147" i="1"/>
  <c r="AW147" i="1"/>
  <c r="AV142" i="1"/>
  <c r="AU147" i="1"/>
  <c r="AU145" i="1"/>
  <c r="AT142" i="1"/>
  <c r="AT140" i="1"/>
  <c r="AT146" i="1"/>
  <c r="AT143" i="1"/>
  <c r="AS141" i="1"/>
  <c r="AS70" i="1"/>
  <c r="AV70" i="1"/>
  <c r="AU107" i="1"/>
  <c r="AW107" i="1"/>
  <c r="AW144" i="1"/>
  <c r="AY144" i="1"/>
  <c r="W70" i="1"/>
  <c r="I144" i="3"/>
  <c r="X70" i="1"/>
  <c r="T107" i="1"/>
  <c r="V107" i="1"/>
  <c r="I107" i="3"/>
  <c r="V144" i="1"/>
  <c r="X144" i="1"/>
  <c r="T70" i="1"/>
  <c r="T144" i="1"/>
  <c r="U70" i="1"/>
  <c r="Y70" i="1"/>
  <c r="X107" i="1"/>
  <c r="S107" i="1"/>
  <c r="J107" i="3"/>
  <c r="S144" i="1"/>
  <c r="U144" i="1"/>
  <c r="Y107" i="1"/>
  <c r="J70" i="3"/>
  <c r="S70" i="1"/>
  <c r="V70" i="1"/>
  <c r="U107" i="1"/>
  <c r="W107" i="1"/>
  <c r="I70" i="3"/>
  <c r="J144" i="3"/>
  <c r="W144" i="1"/>
  <c r="Y144" i="1"/>
  <c r="J145" i="3"/>
  <c r="I142" i="3"/>
  <c r="J104" i="3"/>
  <c r="I104" i="3"/>
  <c r="J72" i="3"/>
  <c r="I72" i="3"/>
  <c r="I141" i="3"/>
  <c r="I146" i="3"/>
  <c r="I106" i="3"/>
  <c r="I105" i="3"/>
  <c r="I68" i="3"/>
  <c r="J147" i="3"/>
  <c r="J142" i="3"/>
  <c r="I145" i="3"/>
  <c r="J140" i="3"/>
  <c r="J109" i="3"/>
  <c r="J110" i="3"/>
  <c r="I109" i="3"/>
  <c r="I71" i="3"/>
  <c r="J67" i="3"/>
  <c r="I69" i="3"/>
  <c r="I67" i="3"/>
  <c r="I147" i="3"/>
  <c r="J105" i="3"/>
  <c r="I110" i="3"/>
  <c r="J71" i="3"/>
  <c r="J143" i="3"/>
  <c r="J141" i="3"/>
  <c r="J103" i="3"/>
  <c r="I103" i="3"/>
  <c r="J68" i="3"/>
  <c r="J69" i="3"/>
  <c r="J146" i="3"/>
  <c r="I140" i="3"/>
  <c r="I143" i="3"/>
  <c r="J108" i="3"/>
  <c r="J106" i="3"/>
  <c r="I108" i="3"/>
  <c r="J73" i="3"/>
  <c r="J66" i="3"/>
  <c r="I73" i="3"/>
  <c r="I66" i="3"/>
  <c r="X105" i="1"/>
  <c r="U108" i="1"/>
  <c r="Y110" i="1"/>
  <c r="S103" i="1"/>
  <c r="X103" i="1"/>
  <c r="W104" i="1"/>
  <c r="Y103" i="1"/>
  <c r="W69" i="1"/>
  <c r="Y73" i="1"/>
  <c r="T71" i="1"/>
  <c r="S72" i="1"/>
  <c r="V72" i="1"/>
  <c r="U67" i="1"/>
  <c r="U140" i="1"/>
  <c r="Y140" i="1"/>
  <c r="Y147" i="1"/>
  <c r="X142" i="1"/>
  <c r="X146" i="1"/>
  <c r="W141" i="1"/>
  <c r="W103" i="1"/>
  <c r="X108" i="1"/>
  <c r="T106" i="1"/>
  <c r="Y106" i="1"/>
  <c r="S106" i="1"/>
  <c r="V106" i="1"/>
  <c r="X73" i="1"/>
  <c r="S69" i="1"/>
  <c r="W66" i="1"/>
  <c r="W73" i="1"/>
  <c r="Y66" i="1"/>
  <c r="Y68" i="1"/>
  <c r="V143" i="1"/>
  <c r="V147" i="1"/>
  <c r="V142" i="1"/>
  <c r="U145" i="1"/>
  <c r="S141" i="1"/>
  <c r="W109" i="1"/>
  <c r="V110" i="1"/>
  <c r="U105" i="1"/>
  <c r="X104" i="1"/>
  <c r="Y109" i="1"/>
  <c r="T105" i="1"/>
  <c r="T110" i="1"/>
  <c r="Y105" i="1"/>
  <c r="W108" i="1"/>
  <c r="W105" i="1"/>
  <c r="V103" i="1"/>
  <c r="V105" i="1"/>
  <c r="T73" i="1"/>
  <c r="X72" i="1"/>
  <c r="W67" i="1"/>
  <c r="S68" i="1"/>
  <c r="X71" i="1"/>
  <c r="U73" i="1"/>
  <c r="T68" i="1"/>
  <c r="S73" i="1"/>
  <c r="V69" i="1"/>
  <c r="U66" i="1"/>
  <c r="U71" i="1"/>
  <c r="U68" i="1"/>
  <c r="T66" i="1"/>
  <c r="U142" i="1"/>
  <c r="S146" i="1"/>
  <c r="Y142" i="1"/>
  <c r="W146" i="1"/>
  <c r="V141" i="1"/>
  <c r="Y146" i="1"/>
  <c r="Y143" i="1"/>
  <c r="X141" i="1"/>
  <c r="X147" i="1"/>
  <c r="X145" i="1"/>
  <c r="W142" i="1"/>
  <c r="W140" i="1"/>
  <c r="T103" i="1"/>
  <c r="T108" i="1"/>
  <c r="Y108" i="1"/>
  <c r="W106" i="1"/>
  <c r="V108" i="1"/>
  <c r="X69" i="1"/>
  <c r="T72" i="1"/>
  <c r="X67" i="1"/>
  <c r="S66" i="1"/>
  <c r="V67" i="1"/>
  <c r="U69" i="1"/>
  <c r="V145" i="1"/>
  <c r="S143" i="1"/>
  <c r="W143" i="1"/>
  <c r="Y145" i="1"/>
  <c r="X140" i="1"/>
  <c r="X143" i="1"/>
  <c r="W110" i="1"/>
  <c r="U106" i="1"/>
  <c r="U110" i="1"/>
  <c r="X110" i="1"/>
  <c r="T109" i="1"/>
  <c r="S104" i="1"/>
  <c r="U103" i="1"/>
  <c r="W68" i="1"/>
  <c r="Y72" i="1"/>
  <c r="T69" i="1"/>
  <c r="V71" i="1"/>
  <c r="Y71" i="1"/>
  <c r="X66" i="1"/>
  <c r="S147" i="1"/>
  <c r="W147" i="1"/>
  <c r="U147" i="1"/>
  <c r="T142" i="1"/>
  <c r="T140" i="1"/>
  <c r="T146" i="1"/>
  <c r="T143" i="1"/>
  <c r="X106" i="1"/>
  <c r="V109" i="1"/>
  <c r="U104" i="1"/>
  <c r="S110" i="1"/>
  <c r="U109" i="1"/>
  <c r="T104" i="1"/>
  <c r="X109" i="1"/>
  <c r="Y104" i="1"/>
  <c r="S108" i="1"/>
  <c r="S105" i="1"/>
  <c r="S109" i="1"/>
  <c r="V104" i="1"/>
  <c r="S71" i="1"/>
  <c r="W71" i="1"/>
  <c r="V66" i="1"/>
  <c r="S67" i="1"/>
  <c r="X68" i="1"/>
  <c r="U72" i="1"/>
  <c r="T67" i="1"/>
  <c r="W72" i="1"/>
  <c r="V68" i="1"/>
  <c r="V73" i="1"/>
  <c r="Y69" i="1"/>
  <c r="Y67" i="1"/>
  <c r="V146" i="1"/>
  <c r="U141" i="1"/>
  <c r="S145" i="1"/>
  <c r="Y141" i="1"/>
  <c r="W145" i="1"/>
  <c r="V140" i="1"/>
  <c r="U146" i="1"/>
  <c r="U143" i="1"/>
  <c r="T141" i="1"/>
  <c r="T147" i="1"/>
  <c r="T145" i="1"/>
  <c r="S142" i="1"/>
  <c r="S140" i="1"/>
  <c r="J43" i="3"/>
  <c r="I2" i="4"/>
  <c r="J47" i="3"/>
  <c r="V101" i="1"/>
  <c r="T86" i="1"/>
  <c r="U95" i="1"/>
  <c r="T91" i="1"/>
  <c r="X102" i="1"/>
  <c r="W102" i="1"/>
  <c r="S97" i="1"/>
  <c r="Y92" i="1"/>
  <c r="T87" i="1"/>
  <c r="V97" i="1"/>
  <c r="U89" i="1"/>
  <c r="Y101" i="1"/>
  <c r="V95" i="1"/>
  <c r="U91" i="1"/>
  <c r="V86" i="1"/>
  <c r="Y100" i="1"/>
  <c r="S98" i="1"/>
  <c r="T96" i="1"/>
  <c r="S94" i="1"/>
  <c r="S92" i="1"/>
  <c r="S89" i="1"/>
  <c r="X85" i="1"/>
  <c r="V100" i="1"/>
  <c r="T98" i="1"/>
  <c r="U96" i="1"/>
  <c r="T94" i="1"/>
  <c r="T92" i="1"/>
  <c r="Y89" i="1"/>
  <c r="X86" i="1"/>
  <c r="V89" i="1"/>
  <c r="Y86" i="1"/>
  <c r="I77" i="3"/>
  <c r="J92" i="3"/>
  <c r="I97" i="3"/>
  <c r="I96" i="3"/>
  <c r="J86" i="3"/>
  <c r="J100" i="3"/>
  <c r="I92" i="3"/>
  <c r="J88" i="3"/>
  <c r="J97" i="3"/>
  <c r="J89" i="3"/>
  <c r="W100" i="1"/>
  <c r="W85" i="1"/>
  <c r="U94" i="1"/>
  <c r="S90" i="1"/>
  <c r="T100" i="1"/>
  <c r="S100" i="1"/>
  <c r="Y95" i="1"/>
  <c r="X91" i="1"/>
  <c r="S102" i="1"/>
  <c r="S96" i="1"/>
  <c r="X87" i="1"/>
  <c r="X100" i="1"/>
  <c r="V94" i="1"/>
  <c r="T90" i="1"/>
  <c r="V102" i="1"/>
  <c r="U100" i="1"/>
  <c r="X97" i="1"/>
  <c r="W95" i="1"/>
  <c r="W93" i="1"/>
  <c r="V91" i="1"/>
  <c r="U88" i="1"/>
  <c r="S85" i="1"/>
  <c r="W99" i="1"/>
  <c r="Y97" i="1"/>
  <c r="X95" i="1"/>
  <c r="X93" i="1"/>
  <c r="W91" i="1"/>
  <c r="T89" i="1"/>
  <c r="S86" i="1"/>
  <c r="V88" i="1"/>
  <c r="U86" i="1"/>
  <c r="I100" i="3"/>
  <c r="J96" i="3"/>
  <c r="I93" i="3"/>
  <c r="I85" i="3"/>
  <c r="J94" i="3"/>
  <c r="J91" i="3"/>
  <c r="I102" i="3"/>
  <c r="I94" i="3"/>
  <c r="I86" i="3"/>
  <c r="J84" i="3"/>
  <c r="Y102" i="1"/>
  <c r="X99" i="1"/>
  <c r="W97" i="1"/>
  <c r="U93" i="1"/>
  <c r="W89" i="1"/>
  <c r="V98" i="1"/>
  <c r="T99" i="1"/>
  <c r="Y94" i="1"/>
  <c r="X90" i="1"/>
  <c r="U101" i="1"/>
  <c r="Y91" i="1"/>
  <c r="V85" i="1"/>
  <c r="Y99" i="1"/>
  <c r="V93" i="1"/>
  <c r="X88" i="1"/>
  <c r="W101" i="1"/>
  <c r="V99" i="1"/>
  <c r="T97" i="1"/>
  <c r="S95" i="1"/>
  <c r="S93" i="1"/>
  <c r="U90" i="1"/>
  <c r="V87" i="1"/>
  <c r="X101" i="1"/>
  <c r="S99" i="1"/>
  <c r="U97" i="1"/>
  <c r="T95" i="1"/>
  <c r="T93" i="1"/>
  <c r="S91" i="1"/>
  <c r="W88" i="1"/>
  <c r="T85" i="1"/>
  <c r="Y87" i="1"/>
  <c r="Y85" i="1"/>
  <c r="I84" i="3"/>
  <c r="J99" i="3"/>
  <c r="J95" i="3"/>
  <c r="I88" i="3"/>
  <c r="J102" i="3"/>
  <c r="I87" i="3"/>
  <c r="J90" i="3"/>
  <c r="J101" i="3"/>
  <c r="J93" i="3"/>
  <c r="J85" i="3"/>
  <c r="T102" i="1"/>
  <c r="Y98" i="1"/>
  <c r="V96" i="1"/>
  <c r="U92" i="1"/>
  <c r="T88" i="1"/>
  <c r="S88" i="1"/>
  <c r="U98" i="1"/>
  <c r="Y93" i="1"/>
  <c r="Y88" i="1"/>
  <c r="U99" i="1"/>
  <c r="Y90" i="1"/>
  <c r="U102" i="1"/>
  <c r="W96" i="1"/>
  <c r="V92" i="1"/>
  <c r="S87" i="1"/>
  <c r="S101" i="1"/>
  <c r="W98" i="1"/>
  <c r="X96" i="1"/>
  <c r="W94" i="1"/>
  <c r="W92" i="1"/>
  <c r="X89" i="1"/>
  <c r="W86" i="1"/>
  <c r="T101" i="1"/>
  <c r="X98" i="1"/>
  <c r="Y96" i="1"/>
  <c r="X94" i="1"/>
  <c r="X92" i="1"/>
  <c r="W90" i="1"/>
  <c r="W87" i="1"/>
  <c r="V90" i="1"/>
  <c r="U87" i="1"/>
  <c r="U85" i="1"/>
  <c r="J77" i="3"/>
  <c r="I91" i="3"/>
  <c r="J98" i="3"/>
  <c r="I99" i="3"/>
  <c r="J87" i="3"/>
  <c r="I101" i="3"/>
  <c r="I95" i="3"/>
  <c r="I89" i="3"/>
  <c r="I98" i="3"/>
  <c r="I90" i="3"/>
  <c r="W134" i="1"/>
  <c r="U127" i="1"/>
  <c r="Y136" i="1"/>
  <c r="X135" i="1"/>
  <c r="V132" i="1"/>
  <c r="U137" i="1"/>
  <c r="S125" i="1"/>
  <c r="S138" i="1"/>
  <c r="U133" i="1"/>
  <c r="U131" i="1"/>
  <c r="W124" i="1"/>
  <c r="S136" i="1"/>
  <c r="T132" i="1"/>
  <c r="W125" i="1"/>
  <c r="W127" i="1"/>
  <c r="V125" i="1"/>
  <c r="V128" i="1"/>
  <c r="U125" i="1"/>
  <c r="I137" i="3"/>
  <c r="J128" i="3"/>
  <c r="I122" i="3"/>
  <c r="I134" i="3"/>
  <c r="J139" i="3"/>
  <c r="J123" i="3"/>
  <c r="Y138" i="1"/>
  <c r="U126" i="1"/>
  <c r="S132" i="1"/>
  <c r="X126" i="1"/>
  <c r="V133" i="1"/>
  <c r="T122" i="1"/>
  <c r="W131" i="1"/>
  <c r="T135" i="1"/>
  <c r="S131" i="1"/>
  <c r="X123" i="1"/>
  <c r="V136" i="1"/>
  <c r="V131" i="1"/>
  <c r="X124" i="1"/>
  <c r="W137" i="1"/>
  <c r="V135" i="1"/>
  <c r="Y132" i="1"/>
  <c r="Y130" i="1"/>
  <c r="T127" i="1"/>
  <c r="T123" i="1"/>
  <c r="V138" i="1"/>
  <c r="Y135" i="1"/>
  <c r="X133" i="1"/>
  <c r="X131" i="1"/>
  <c r="Y128" i="1"/>
  <c r="T124" i="1"/>
  <c r="S129" i="1"/>
  <c r="S127" i="1"/>
  <c r="V124" i="1"/>
  <c r="W130" i="1"/>
  <c r="V127" i="1"/>
  <c r="Y124" i="1"/>
  <c r="Y122" i="1"/>
  <c r="J115" i="3"/>
  <c r="I118" i="3"/>
  <c r="I116" i="3"/>
  <c r="J133" i="3"/>
  <c r="I132" i="3"/>
  <c r="I126" i="3"/>
  <c r="I127" i="3"/>
  <c r="I139" i="3"/>
  <c r="I125" i="3"/>
  <c r="J138" i="3"/>
  <c r="J130" i="3"/>
  <c r="J122" i="3"/>
  <c r="I115" i="3"/>
  <c r="V130" i="1"/>
  <c r="X139" i="1"/>
  <c r="S135" i="1"/>
  <c r="W122" i="1"/>
  <c r="U130" i="1"/>
  <c r="W139" i="1"/>
  <c r="T138" i="1"/>
  <c r="S134" i="1"/>
  <c r="U128" i="1"/>
  <c r="T139" i="1"/>
  <c r="W135" i="1"/>
  <c r="U129" i="1"/>
  <c r="V139" i="1"/>
  <c r="S137" i="1"/>
  <c r="V134" i="1"/>
  <c r="U132" i="1"/>
  <c r="T130" i="1"/>
  <c r="T126" i="1"/>
  <c r="S122" i="1"/>
  <c r="V137" i="1"/>
  <c r="U135" i="1"/>
  <c r="T133" i="1"/>
  <c r="T131" i="1"/>
  <c r="Y127" i="1"/>
  <c r="S123" i="1"/>
  <c r="W128" i="1"/>
  <c r="W126" i="1"/>
  <c r="V123" i="1"/>
  <c r="S130" i="1"/>
  <c r="V126" i="1"/>
  <c r="U124" i="1"/>
  <c r="U122" i="1"/>
  <c r="I121" i="3"/>
  <c r="I120" i="3"/>
  <c r="I136" i="3"/>
  <c r="I130" i="3"/>
  <c r="I131" i="3"/>
  <c r="I138" i="3"/>
  <c r="J125" i="3"/>
  <c r="J137" i="3"/>
  <c r="I124" i="3"/>
  <c r="J135" i="3"/>
  <c r="J127" i="3"/>
  <c r="W123" i="1"/>
  <c r="Y137" i="1"/>
  <c r="X134" i="1"/>
  <c r="X138" i="1"/>
  <c r="X129" i="1"/>
  <c r="X137" i="1"/>
  <c r="T137" i="1"/>
  <c r="W133" i="1"/>
  <c r="X127" i="1"/>
  <c r="U138" i="1"/>
  <c r="T134" i="1"/>
  <c r="X128" i="1"/>
  <c r="W138" i="1"/>
  <c r="X136" i="1"/>
  <c r="Y133" i="1"/>
  <c r="Y131" i="1"/>
  <c r="T129" i="1"/>
  <c r="X125" i="1"/>
  <c r="Y139" i="1"/>
  <c r="W136" i="1"/>
  <c r="Y134" i="1"/>
  <c r="X132" i="1"/>
  <c r="X130" i="1"/>
  <c r="Y126" i="1"/>
  <c r="X122" i="1"/>
  <c r="S128" i="1"/>
  <c r="S126" i="1"/>
  <c r="V122" i="1"/>
  <c r="V129" i="1"/>
  <c r="Y125" i="1"/>
  <c r="Y123" i="1"/>
  <c r="J120" i="3"/>
  <c r="J121" i="3"/>
  <c r="J132" i="3"/>
  <c r="I135" i="3"/>
  <c r="J129" i="3"/>
  <c r="I129" i="3"/>
  <c r="J124" i="3"/>
  <c r="J136" i="3"/>
  <c r="I123" i="3"/>
  <c r="J134" i="3"/>
  <c r="J126" i="3"/>
  <c r="S133" i="1"/>
  <c r="T125" i="1"/>
  <c r="U136" i="1"/>
  <c r="S124" i="1"/>
  <c r="W132" i="1"/>
  <c r="T136" i="1"/>
  <c r="T128" i="1"/>
  <c r="U139" i="1"/>
  <c r="U134" i="1"/>
  <c r="Y129" i="1"/>
  <c r="W129" i="1"/>
  <c r="S139" i="1"/>
  <c r="U123" i="1"/>
  <c r="I133" i="3"/>
  <c r="I128" i="3"/>
  <c r="J131" i="3"/>
  <c r="J45" i="3"/>
  <c r="J40" i="3"/>
  <c r="I47" i="3"/>
  <c r="Y58" i="1"/>
  <c r="U61" i="1"/>
  <c r="U52" i="1"/>
  <c r="X62" i="1"/>
  <c r="S51" i="1"/>
  <c r="Y56" i="1"/>
  <c r="V59" i="1"/>
  <c r="S50" i="1"/>
  <c r="V63" i="1"/>
  <c r="X57" i="1"/>
  <c r="W51" i="1"/>
  <c r="S64" i="1"/>
  <c r="W61" i="1"/>
  <c r="X59" i="1"/>
  <c r="W57" i="1"/>
  <c r="W55" i="1"/>
  <c r="X52" i="1"/>
  <c r="W49" i="1"/>
  <c r="X64" i="1"/>
  <c r="Y60" i="1"/>
  <c r="X58" i="1"/>
  <c r="T55" i="1"/>
  <c r="W50" i="1"/>
  <c r="U65" i="1"/>
  <c r="Y62" i="1"/>
  <c r="S60" i="1"/>
  <c r="V57" i="1"/>
  <c r="U54" i="1"/>
  <c r="Y51" i="1"/>
  <c r="W48" i="1"/>
  <c r="Y50" i="1"/>
  <c r="Y48" i="1"/>
  <c r="I44" i="3"/>
  <c r="I61" i="3"/>
  <c r="I58" i="3"/>
  <c r="I52" i="3"/>
  <c r="J62" i="3"/>
  <c r="J55" i="3"/>
  <c r="I51" i="3"/>
  <c r="J60" i="3"/>
  <c r="J52" i="3"/>
  <c r="I48" i="3"/>
  <c r="X53" i="1"/>
  <c r="U58" i="1"/>
  <c r="X51" i="1"/>
  <c r="V60" i="1"/>
  <c r="X50" i="1"/>
  <c r="T54" i="1"/>
  <c r="U57" i="1"/>
  <c r="T49" i="1"/>
  <c r="S62" i="1"/>
  <c r="X55" i="1"/>
  <c r="X49" i="1"/>
  <c r="Y63" i="1"/>
  <c r="S61" i="1"/>
  <c r="T59" i="1"/>
  <c r="S57" i="1"/>
  <c r="S55" i="1"/>
  <c r="S52" i="1"/>
  <c r="X48" i="1"/>
  <c r="T64" i="1"/>
  <c r="U60" i="1"/>
  <c r="T57" i="1"/>
  <c r="W54" i="1"/>
  <c r="S49" i="1"/>
  <c r="V64" i="1"/>
  <c r="U62" i="1"/>
  <c r="W59" i="1"/>
  <c r="V56" i="1"/>
  <c r="Y53" i="1"/>
  <c r="T51" i="1"/>
  <c r="V53" i="1"/>
  <c r="U50" i="1"/>
  <c r="U48" i="1"/>
  <c r="I46" i="3"/>
  <c r="J58" i="3"/>
  <c r="I57" i="3"/>
  <c r="J51" i="3"/>
  <c r="I60" i="3"/>
  <c r="I62" i="3"/>
  <c r="J65" i="3"/>
  <c r="J57" i="3"/>
  <c r="J49" i="3"/>
  <c r="I55" i="3"/>
  <c r="J41" i="3"/>
  <c r="J46" i="3"/>
  <c r="X65" i="1"/>
  <c r="U56" i="1"/>
  <c r="T65" i="1"/>
  <c r="Y57" i="1"/>
  <c r="U64" i="1"/>
  <c r="Y64" i="1"/>
  <c r="U55" i="1"/>
  <c r="V48" i="1"/>
  <c r="X61" i="1"/>
  <c r="W53" i="1"/>
  <c r="V65" i="1"/>
  <c r="U63" i="1"/>
  <c r="X60" i="1"/>
  <c r="W58" i="1"/>
  <c r="W56" i="1"/>
  <c r="V54" i="1"/>
  <c r="U51" i="1"/>
  <c r="S48" i="1"/>
  <c r="W62" i="1"/>
  <c r="Y59" i="1"/>
  <c r="X56" i="1"/>
  <c r="S54" i="1"/>
  <c r="T48" i="1"/>
  <c r="X63" i="1"/>
  <c r="V61" i="1"/>
  <c r="S59" i="1"/>
  <c r="V55" i="1"/>
  <c r="T53" i="1"/>
  <c r="T50" i="1"/>
  <c r="V52" i="1"/>
  <c r="Y49" i="1"/>
  <c r="I56" i="3"/>
  <c r="J50" i="3"/>
  <c r="I65" i="3"/>
  <c r="J54" i="3"/>
  <c r="J59" i="3"/>
  <c r="J64" i="3"/>
  <c r="J56" i="3"/>
  <c r="J48" i="3"/>
  <c r="I50" i="3"/>
  <c r="W63" i="1"/>
  <c r="S53" i="1"/>
  <c r="S63" i="1"/>
  <c r="Y55" i="1"/>
  <c r="Y61" i="1"/>
  <c r="T62" i="1"/>
  <c r="X54" i="1"/>
  <c r="W65" i="1"/>
  <c r="T58" i="1"/>
  <c r="T52" i="1"/>
  <c r="W64" i="1"/>
  <c r="V62" i="1"/>
  <c r="T60" i="1"/>
  <c r="S58" i="1"/>
  <c r="S56" i="1"/>
  <c r="U53" i="1"/>
  <c r="V50" i="1"/>
  <c r="S65" i="1"/>
  <c r="T61" i="1"/>
  <c r="U59" i="1"/>
  <c r="T56" i="1"/>
  <c r="Y52" i="1"/>
  <c r="Y65" i="1"/>
  <c r="T63" i="1"/>
  <c r="W60" i="1"/>
  <c r="V58" i="1"/>
  <c r="Y54" i="1"/>
  <c r="W52" i="1"/>
  <c r="V49" i="1"/>
  <c r="V51" i="1"/>
  <c r="U49" i="1"/>
  <c r="I63" i="3"/>
  <c r="I59" i="3"/>
  <c r="I64" i="3"/>
  <c r="J63" i="3"/>
  <c r="I53" i="3"/>
  <c r="I54" i="3"/>
  <c r="J61" i="3"/>
  <c r="J53" i="3"/>
  <c r="I49" i="3"/>
  <c r="J79" i="3"/>
  <c r="J78" i="3"/>
  <c r="I82" i="3"/>
  <c r="J116" i="3"/>
  <c r="I80" i="3"/>
  <c r="J119" i="3"/>
  <c r="I83" i="3"/>
  <c r="I40" i="3"/>
  <c r="L114" i="1"/>
  <c r="AL114" i="1" s="1"/>
  <c r="AT114" i="1" s="1"/>
  <c r="P114" i="1"/>
  <c r="AP114" i="1" s="1"/>
  <c r="AX114" i="1" s="1"/>
  <c r="U3" i="1"/>
  <c r="M114" i="1"/>
  <c r="AM114" i="1" s="1"/>
  <c r="AU114" i="1" s="1"/>
  <c r="Q114" i="1"/>
  <c r="AQ114" i="1" s="1"/>
  <c r="AY114" i="1" s="1"/>
  <c r="N114" i="1"/>
  <c r="AN114" i="1" s="1"/>
  <c r="AV114" i="1" s="1"/>
  <c r="K114" i="1"/>
  <c r="AK114" i="1" s="1"/>
  <c r="AS114" i="1" s="1"/>
  <c r="K77" i="1"/>
  <c r="O114" i="1"/>
  <c r="AO114" i="1" s="1"/>
  <c r="AW114" i="1" s="1"/>
  <c r="O115" i="1"/>
  <c r="AO115" i="1" s="1"/>
  <c r="AW115" i="1" s="1"/>
  <c r="P116" i="1"/>
  <c r="AP116" i="1" s="1"/>
  <c r="AX116" i="1" s="1"/>
  <c r="Q117" i="1"/>
  <c r="AQ117" i="1" s="1"/>
  <c r="AY117" i="1" s="1"/>
  <c r="K119" i="1"/>
  <c r="AK119" i="1" s="1"/>
  <c r="AS119" i="1" s="1"/>
  <c r="O119" i="1"/>
  <c r="AO119" i="1" s="1"/>
  <c r="AW119" i="1" s="1"/>
  <c r="P120" i="1"/>
  <c r="AP120" i="1" s="1"/>
  <c r="AX120" i="1" s="1"/>
  <c r="Q121" i="1"/>
  <c r="AQ121" i="1" s="1"/>
  <c r="AY121" i="1" s="1"/>
  <c r="L115" i="1"/>
  <c r="AL115" i="1" s="1"/>
  <c r="AT115" i="1" s="1"/>
  <c r="P115" i="1"/>
  <c r="AP115" i="1" s="1"/>
  <c r="AX115" i="1" s="1"/>
  <c r="M116" i="1"/>
  <c r="AM116" i="1" s="1"/>
  <c r="AU116" i="1" s="1"/>
  <c r="Q116" i="1"/>
  <c r="AQ116" i="1" s="1"/>
  <c r="AY116" i="1" s="1"/>
  <c r="N117" i="1"/>
  <c r="AN117" i="1" s="1"/>
  <c r="AV117" i="1" s="1"/>
  <c r="K118" i="1"/>
  <c r="AK118" i="1" s="1"/>
  <c r="AS118" i="1" s="1"/>
  <c r="O118" i="1"/>
  <c r="AO118" i="1" s="1"/>
  <c r="AW118" i="1" s="1"/>
  <c r="L119" i="1"/>
  <c r="AL119" i="1" s="1"/>
  <c r="AT119" i="1" s="1"/>
  <c r="P119" i="1"/>
  <c r="AP119" i="1" s="1"/>
  <c r="AX119" i="1" s="1"/>
  <c r="M120" i="1"/>
  <c r="AM120" i="1" s="1"/>
  <c r="AU120" i="1" s="1"/>
  <c r="Q120" i="1"/>
  <c r="AQ120" i="1" s="1"/>
  <c r="AY120" i="1" s="1"/>
  <c r="N121" i="1"/>
  <c r="AN121" i="1" s="1"/>
  <c r="AV121" i="1" s="1"/>
  <c r="U4" i="1"/>
  <c r="M115" i="1"/>
  <c r="AM115" i="1" s="1"/>
  <c r="AU115" i="1" s="1"/>
  <c r="Q115" i="1"/>
  <c r="AQ115" i="1" s="1"/>
  <c r="AY115" i="1" s="1"/>
  <c r="V5" i="1"/>
  <c r="N116" i="1"/>
  <c r="AN116" i="1" s="1"/>
  <c r="AV116" i="1" s="1"/>
  <c r="K117" i="1"/>
  <c r="AK117" i="1" s="1"/>
  <c r="AS117" i="1" s="1"/>
  <c r="O117" i="1"/>
  <c r="AO117" i="1" s="1"/>
  <c r="AW117" i="1" s="1"/>
  <c r="T7" i="1"/>
  <c r="L118" i="1"/>
  <c r="AL118" i="1" s="1"/>
  <c r="AT118" i="1" s="1"/>
  <c r="P118" i="1"/>
  <c r="AP118" i="1" s="1"/>
  <c r="AX118" i="1" s="1"/>
  <c r="U8" i="1"/>
  <c r="M119" i="1"/>
  <c r="AM119" i="1" s="1"/>
  <c r="AU119" i="1" s="1"/>
  <c r="Q119" i="1"/>
  <c r="AQ119" i="1" s="1"/>
  <c r="AY119" i="1" s="1"/>
  <c r="N120" i="1"/>
  <c r="AN120" i="1" s="1"/>
  <c r="AV120" i="1" s="1"/>
  <c r="S10" i="1"/>
  <c r="K121" i="1"/>
  <c r="AK121" i="1" s="1"/>
  <c r="AS121" i="1" s="1"/>
  <c r="O121" i="1"/>
  <c r="AO121" i="1" s="1"/>
  <c r="AW121" i="1" s="1"/>
  <c r="V4" i="1"/>
  <c r="N115" i="1"/>
  <c r="AN115" i="1" s="1"/>
  <c r="AV115" i="1" s="1"/>
  <c r="K116" i="1"/>
  <c r="AK116" i="1" s="1"/>
  <c r="AS116" i="1" s="1"/>
  <c r="W5" i="1"/>
  <c r="O116" i="1"/>
  <c r="AO116" i="1" s="1"/>
  <c r="AW116" i="1" s="1"/>
  <c r="L117" i="1"/>
  <c r="AL117" i="1" s="1"/>
  <c r="AT117" i="1" s="1"/>
  <c r="X6" i="1"/>
  <c r="P117" i="1"/>
  <c r="AP117" i="1" s="1"/>
  <c r="AX117" i="1" s="1"/>
  <c r="M118" i="1"/>
  <c r="AM118" i="1" s="1"/>
  <c r="AU118" i="1" s="1"/>
  <c r="Y7" i="1"/>
  <c r="Q118" i="1"/>
  <c r="AQ118" i="1" s="1"/>
  <c r="AY118" i="1" s="1"/>
  <c r="N119" i="1"/>
  <c r="AN119" i="1" s="1"/>
  <c r="AV119" i="1" s="1"/>
  <c r="S9" i="1"/>
  <c r="K120" i="1"/>
  <c r="AK120" i="1" s="1"/>
  <c r="AS120" i="1" s="1"/>
  <c r="O120" i="1"/>
  <c r="AO120" i="1" s="1"/>
  <c r="AW120" i="1" s="1"/>
  <c r="T10" i="1"/>
  <c r="L121" i="1"/>
  <c r="AL121" i="1" s="1"/>
  <c r="AT121" i="1" s="1"/>
  <c r="P121" i="1"/>
  <c r="AP121" i="1" s="1"/>
  <c r="AX121" i="1" s="1"/>
  <c r="K115" i="1"/>
  <c r="AK115" i="1" s="1"/>
  <c r="AS115" i="1" s="1"/>
  <c r="L116" i="1"/>
  <c r="AL116" i="1" s="1"/>
  <c r="AT116" i="1" s="1"/>
  <c r="M117" i="1"/>
  <c r="AM117" i="1" s="1"/>
  <c r="AU117" i="1" s="1"/>
  <c r="N118" i="1"/>
  <c r="AN118" i="1" s="1"/>
  <c r="AV118" i="1" s="1"/>
  <c r="L120" i="1"/>
  <c r="AL120" i="1" s="1"/>
  <c r="AT120" i="1" s="1"/>
  <c r="M121" i="1"/>
  <c r="AM121" i="1" s="1"/>
  <c r="AU121" i="1" s="1"/>
  <c r="J42" i="3"/>
  <c r="J114" i="3"/>
  <c r="J118" i="3"/>
  <c r="I78" i="3"/>
  <c r="J80" i="3"/>
  <c r="I81" i="3"/>
  <c r="I42" i="3"/>
  <c r="J117" i="3"/>
  <c r="I117" i="3"/>
  <c r="I79" i="3"/>
  <c r="J83" i="3"/>
  <c r="J82" i="3"/>
  <c r="I119" i="3"/>
  <c r="I43" i="3"/>
  <c r="J44" i="3"/>
  <c r="I41" i="3"/>
  <c r="J81" i="3"/>
  <c r="I45" i="3"/>
  <c r="S3" i="1"/>
  <c r="K40" i="1"/>
  <c r="AK40" i="1" s="1"/>
  <c r="AS40" i="1" s="1"/>
  <c r="T4" i="1"/>
  <c r="L78" i="1"/>
  <c r="L41" i="1"/>
  <c r="AL41" i="1" s="1"/>
  <c r="AT41" i="1" s="1"/>
  <c r="X4" i="1"/>
  <c r="P78" i="1"/>
  <c r="P41" i="1"/>
  <c r="AP41" i="1" s="1"/>
  <c r="AX41" i="1" s="1"/>
  <c r="Y5" i="1"/>
  <c r="Q79" i="1"/>
  <c r="Q42" i="1"/>
  <c r="AQ42" i="1" s="1"/>
  <c r="AY42" i="1" s="1"/>
  <c r="V6" i="1"/>
  <c r="N80" i="1"/>
  <c r="N43" i="1"/>
  <c r="AN43" i="1" s="1"/>
  <c r="AV43" i="1" s="1"/>
  <c r="W7" i="1"/>
  <c r="O81" i="1"/>
  <c r="O44" i="1"/>
  <c r="AO44" i="1" s="1"/>
  <c r="AW44" i="1" s="1"/>
  <c r="X8" i="1"/>
  <c r="P82" i="1"/>
  <c r="P45" i="1"/>
  <c r="AP45" i="1" s="1"/>
  <c r="AX45" i="1" s="1"/>
  <c r="U9" i="1"/>
  <c r="M83" i="1"/>
  <c r="M46" i="1"/>
  <c r="AM46" i="1" s="1"/>
  <c r="AU46" i="1" s="1"/>
  <c r="Y9" i="1"/>
  <c r="Q83" i="1"/>
  <c r="Q46" i="1"/>
  <c r="AQ46" i="1" s="1"/>
  <c r="AY46" i="1" s="1"/>
  <c r="L77" i="1"/>
  <c r="L40" i="1"/>
  <c r="AL40" i="1" s="1"/>
  <c r="AT40" i="1" s="1"/>
  <c r="P40" i="1"/>
  <c r="AP40" i="1" s="1"/>
  <c r="AX40" i="1" s="1"/>
  <c r="P77" i="1"/>
  <c r="Q78" i="1"/>
  <c r="Q41" i="1"/>
  <c r="AQ41" i="1" s="1"/>
  <c r="AY41" i="1" s="1"/>
  <c r="K43" i="1"/>
  <c r="AK43" i="1" s="1"/>
  <c r="AS43" i="1" s="1"/>
  <c r="K80" i="1"/>
  <c r="O43" i="1"/>
  <c r="AO43" i="1" s="1"/>
  <c r="AW43" i="1" s="1"/>
  <c r="O80" i="1"/>
  <c r="P81" i="1"/>
  <c r="P44" i="1"/>
  <c r="AP44" i="1" s="1"/>
  <c r="AX44" i="1" s="1"/>
  <c r="Q45" i="1"/>
  <c r="Q82" i="1"/>
  <c r="N83" i="1"/>
  <c r="N46" i="1"/>
  <c r="AN46" i="1" s="1"/>
  <c r="AV46" i="1" s="1"/>
  <c r="O47" i="1"/>
  <c r="AO47" i="1" s="1"/>
  <c r="AW47" i="1" s="1"/>
  <c r="O84" i="1"/>
  <c r="X3" i="1"/>
  <c r="Y4" i="1"/>
  <c r="W10" i="1"/>
  <c r="Q77" i="1"/>
  <c r="Q40" i="1"/>
  <c r="AQ40" i="1" s="1"/>
  <c r="AY40" i="1" s="1"/>
  <c r="K42" i="1"/>
  <c r="AK42" i="1" s="1"/>
  <c r="AS42" i="1" s="1"/>
  <c r="K79" i="1"/>
  <c r="V3" i="1"/>
  <c r="N40" i="1"/>
  <c r="AN40" i="1" s="1"/>
  <c r="AV40" i="1" s="1"/>
  <c r="N77" i="1"/>
  <c r="S4" i="1"/>
  <c r="K78" i="1"/>
  <c r="K41" i="1"/>
  <c r="AK41" i="1" s="1"/>
  <c r="AS41" i="1" s="1"/>
  <c r="W4" i="1"/>
  <c r="O78" i="1"/>
  <c r="O41" i="1"/>
  <c r="AO41" i="1" s="1"/>
  <c r="AW41" i="1" s="1"/>
  <c r="T5" i="1"/>
  <c r="L42" i="1"/>
  <c r="AL42" i="1" s="1"/>
  <c r="AT42" i="1" s="1"/>
  <c r="L79" i="1"/>
  <c r="X5" i="1"/>
  <c r="P42" i="1"/>
  <c r="AP42" i="1" s="1"/>
  <c r="AX42" i="1" s="1"/>
  <c r="P79" i="1"/>
  <c r="U6" i="1"/>
  <c r="M80" i="1"/>
  <c r="M43" i="1"/>
  <c r="AM43" i="1" s="1"/>
  <c r="AU43" i="1" s="1"/>
  <c r="Y6" i="1"/>
  <c r="Q80" i="1"/>
  <c r="Q43" i="1"/>
  <c r="AQ43" i="1" s="1"/>
  <c r="AY43" i="1" s="1"/>
  <c r="V7" i="1"/>
  <c r="N44" i="1"/>
  <c r="AN44" i="1" s="1"/>
  <c r="AV44" i="1" s="1"/>
  <c r="N81" i="1"/>
  <c r="S8" i="1"/>
  <c r="K45" i="1"/>
  <c r="AK45" i="1" s="1"/>
  <c r="AS45" i="1" s="1"/>
  <c r="K82" i="1"/>
  <c r="W8" i="1"/>
  <c r="O82" i="1"/>
  <c r="O45" i="1"/>
  <c r="AO45" i="1" s="1"/>
  <c r="AW45" i="1" s="1"/>
  <c r="T9" i="1"/>
  <c r="L83" i="1"/>
  <c r="L46" i="1"/>
  <c r="AL46" i="1" s="1"/>
  <c r="AT46" i="1" s="1"/>
  <c r="X9" i="1"/>
  <c r="P46" i="1"/>
  <c r="AP46" i="1" s="1"/>
  <c r="AX46" i="1" s="1"/>
  <c r="P83" i="1"/>
  <c r="U10" i="1"/>
  <c r="M47" i="1"/>
  <c r="AM47" i="1" s="1"/>
  <c r="AU47" i="1" s="1"/>
  <c r="M84" i="1"/>
  <c r="Y10" i="1"/>
  <c r="Q84" i="1"/>
  <c r="Q47" i="1"/>
  <c r="AQ47" i="1" s="1"/>
  <c r="AY47" i="1" s="1"/>
  <c r="T3" i="1"/>
  <c r="W6" i="1"/>
  <c r="X7" i="1"/>
  <c r="Y8" i="1"/>
  <c r="W3" i="1"/>
  <c r="O77" i="1"/>
  <c r="O40" i="1"/>
  <c r="AO40" i="1" s="1"/>
  <c r="AW40" i="1" s="1"/>
  <c r="U5" i="1"/>
  <c r="M79" i="1"/>
  <c r="M42" i="1"/>
  <c r="AM42" i="1" s="1"/>
  <c r="AU42" i="1" s="1"/>
  <c r="S7" i="1"/>
  <c r="K81" i="1"/>
  <c r="K44" i="1"/>
  <c r="AK44" i="1" s="1"/>
  <c r="AS44" i="1" s="1"/>
  <c r="T8" i="1"/>
  <c r="L82" i="1"/>
  <c r="L45" i="1"/>
  <c r="AL45" i="1" s="1"/>
  <c r="AT45" i="1" s="1"/>
  <c r="V10" i="1"/>
  <c r="N84" i="1"/>
  <c r="N47" i="1"/>
  <c r="AN47" i="1" s="1"/>
  <c r="AV47" i="1" s="1"/>
  <c r="M41" i="1"/>
  <c r="AM41" i="1" s="1"/>
  <c r="AU41" i="1" s="1"/>
  <c r="M78" i="1"/>
  <c r="N79" i="1"/>
  <c r="N42" i="1"/>
  <c r="L81" i="1"/>
  <c r="L44" i="1"/>
  <c r="AL44" i="1" s="1"/>
  <c r="AT44" i="1" s="1"/>
  <c r="M45" i="1"/>
  <c r="AM45" i="1" s="1"/>
  <c r="AU45" i="1" s="1"/>
  <c r="M82" i="1"/>
  <c r="K84" i="1"/>
  <c r="K47" i="1"/>
  <c r="AK47" i="1" s="1"/>
  <c r="AS47" i="1" s="1"/>
  <c r="S6" i="1"/>
  <c r="V9" i="1"/>
  <c r="M77" i="1"/>
  <c r="M40" i="1"/>
  <c r="AM40" i="1" s="1"/>
  <c r="AU40" i="1" s="1"/>
  <c r="N41" i="1"/>
  <c r="AN41" i="1" s="1"/>
  <c r="AV41" i="1" s="1"/>
  <c r="N78" i="1"/>
  <c r="O79" i="1"/>
  <c r="O42" i="1"/>
  <c r="AO42" i="1" s="1"/>
  <c r="AW42" i="1" s="1"/>
  <c r="L80" i="1"/>
  <c r="L43" i="1"/>
  <c r="AL43" i="1" s="1"/>
  <c r="AT43" i="1" s="1"/>
  <c r="P43" i="1"/>
  <c r="AP43" i="1" s="1"/>
  <c r="AX43" i="1" s="1"/>
  <c r="P80" i="1"/>
  <c r="M44" i="1"/>
  <c r="AM44" i="1" s="1"/>
  <c r="AU44" i="1" s="1"/>
  <c r="M81" i="1"/>
  <c r="Q81" i="1"/>
  <c r="Q44" i="1"/>
  <c r="AQ44" i="1" s="1"/>
  <c r="AY44" i="1" s="1"/>
  <c r="N82" i="1"/>
  <c r="N45" i="1"/>
  <c r="AN45" i="1" s="1"/>
  <c r="AV45" i="1" s="1"/>
  <c r="K46" i="1"/>
  <c r="AK46" i="1" s="1"/>
  <c r="AS46" i="1" s="1"/>
  <c r="K83" i="1"/>
  <c r="O46" i="1"/>
  <c r="AO46" i="1" s="1"/>
  <c r="AW46" i="1" s="1"/>
  <c r="O83" i="1"/>
  <c r="L84" i="1"/>
  <c r="L47" i="1"/>
  <c r="AL47" i="1" s="1"/>
  <c r="AT47" i="1" s="1"/>
  <c r="P84" i="1"/>
  <c r="P47" i="1"/>
  <c r="AP47" i="1" s="1"/>
  <c r="AX47" i="1" s="1"/>
  <c r="Y3" i="1"/>
  <c r="S5" i="1"/>
  <c r="T6" i="1"/>
  <c r="U7" i="1"/>
  <c r="V8" i="1"/>
  <c r="W9" i="1"/>
  <c r="X10" i="1"/>
  <c r="V78" i="1" l="1"/>
  <c r="AN78" i="1"/>
  <c r="AV78" i="1" s="1"/>
  <c r="V42" i="1"/>
  <c r="AN42" i="1"/>
  <c r="AV42" i="1" s="1"/>
  <c r="X84" i="1"/>
  <c r="AP84" i="1"/>
  <c r="AX84" i="1" s="1"/>
  <c r="V82" i="1"/>
  <c r="AN82" i="1"/>
  <c r="AV82" i="1" s="1"/>
  <c r="T80" i="1"/>
  <c r="AL80" i="1"/>
  <c r="AT80" i="1" s="1"/>
  <c r="V84" i="1"/>
  <c r="AN84" i="1"/>
  <c r="AV84" i="1" s="1"/>
  <c r="X83" i="1"/>
  <c r="AP83" i="1"/>
  <c r="AX83" i="1" s="1"/>
  <c r="V81" i="1"/>
  <c r="AN81" i="1"/>
  <c r="AV81" i="1" s="1"/>
  <c r="W78" i="1"/>
  <c r="AO78" i="1"/>
  <c r="AW78" i="1" s="1"/>
  <c r="S83" i="1"/>
  <c r="AK83" i="1"/>
  <c r="AS83" i="1" s="1"/>
  <c r="U79" i="1"/>
  <c r="AM79" i="1"/>
  <c r="AU79" i="1" s="1"/>
  <c r="U84" i="1"/>
  <c r="AM84" i="1"/>
  <c r="AU84" i="1" s="1"/>
  <c r="S82" i="1"/>
  <c r="AK82" i="1"/>
  <c r="AS82" i="1" s="1"/>
  <c r="X79" i="1"/>
  <c r="AP79" i="1"/>
  <c r="AX79" i="1" s="1"/>
  <c r="V77" i="1"/>
  <c r="AN77" i="1"/>
  <c r="AV77" i="1" s="1"/>
  <c r="T84" i="1"/>
  <c r="AL84" i="1"/>
  <c r="AT84" i="1" s="1"/>
  <c r="Y81" i="1"/>
  <c r="AQ81" i="1"/>
  <c r="AY81" i="1" s="1"/>
  <c r="W79" i="1"/>
  <c r="AO79" i="1"/>
  <c r="AW79" i="1" s="1"/>
  <c r="U77" i="1"/>
  <c r="AM77" i="1"/>
  <c r="AU77" i="1" s="1"/>
  <c r="S84" i="1"/>
  <c r="AK84" i="1"/>
  <c r="AS84" i="1" s="1"/>
  <c r="T81" i="1"/>
  <c r="AL81" i="1"/>
  <c r="AT81" i="1" s="1"/>
  <c r="S81" i="1"/>
  <c r="AK81" i="1"/>
  <c r="AS81" i="1" s="1"/>
  <c r="U81" i="1"/>
  <c r="AM81" i="1"/>
  <c r="AU81" i="1" s="1"/>
  <c r="U82" i="1"/>
  <c r="AM82" i="1"/>
  <c r="AU82" i="1" s="1"/>
  <c r="T82" i="1"/>
  <c r="AL82" i="1"/>
  <c r="AT82" i="1" s="1"/>
  <c r="Y84" i="1"/>
  <c r="AQ84" i="1"/>
  <c r="AY84" i="1" s="1"/>
  <c r="W82" i="1"/>
  <c r="AO82" i="1"/>
  <c r="AW82" i="1" s="1"/>
  <c r="U80" i="1"/>
  <c r="AM80" i="1"/>
  <c r="AU80" i="1" s="1"/>
  <c r="S78" i="1"/>
  <c r="AK78" i="1"/>
  <c r="AS78" i="1" s="1"/>
  <c r="Y77" i="1"/>
  <c r="AQ77" i="1"/>
  <c r="AY77" i="1" s="1"/>
  <c r="W84" i="1"/>
  <c r="AO84" i="1"/>
  <c r="AW84" i="1" s="1"/>
  <c r="Y82" i="1"/>
  <c r="AQ82" i="1"/>
  <c r="AY82" i="1" s="1"/>
  <c r="W80" i="1"/>
  <c r="AO80" i="1"/>
  <c r="AW80" i="1" s="1"/>
  <c r="V79" i="1"/>
  <c r="AN79" i="1"/>
  <c r="AV79" i="1" s="1"/>
  <c r="W77" i="1"/>
  <c r="AO77" i="1"/>
  <c r="AW77" i="1" s="1"/>
  <c r="T83" i="1"/>
  <c r="AL83" i="1"/>
  <c r="AT83" i="1" s="1"/>
  <c r="Y80" i="1"/>
  <c r="AQ80" i="1"/>
  <c r="AY80" i="1" s="1"/>
  <c r="T79" i="1"/>
  <c r="AL79" i="1"/>
  <c r="AT79" i="1" s="1"/>
  <c r="S79" i="1"/>
  <c r="AK79" i="1"/>
  <c r="AS79" i="1" s="1"/>
  <c r="Y45" i="1"/>
  <c r="AQ45" i="1"/>
  <c r="AY45" i="1" s="1"/>
  <c r="Y78" i="1"/>
  <c r="AQ78" i="1"/>
  <c r="AY78" i="1" s="1"/>
  <c r="T77" i="1"/>
  <c r="AL77" i="1"/>
  <c r="AT77" i="1" s="1"/>
  <c r="X82" i="1"/>
  <c r="AP82" i="1"/>
  <c r="AX82" i="1" s="1"/>
  <c r="X78" i="1"/>
  <c r="AP78" i="1"/>
  <c r="AX78" i="1" s="1"/>
  <c r="W83" i="1"/>
  <c r="AO83" i="1"/>
  <c r="AW83" i="1" s="1"/>
  <c r="X80" i="1"/>
  <c r="AP80" i="1"/>
  <c r="AX80" i="1" s="1"/>
  <c r="U78" i="1"/>
  <c r="AM78" i="1"/>
  <c r="AU78" i="1" s="1"/>
  <c r="V83" i="1"/>
  <c r="AN83" i="1"/>
  <c r="AV83" i="1" s="1"/>
  <c r="X81" i="1"/>
  <c r="AP81" i="1"/>
  <c r="AX81" i="1" s="1"/>
  <c r="Y83" i="1"/>
  <c r="AQ83" i="1"/>
  <c r="AY83" i="1" s="1"/>
  <c r="V80" i="1"/>
  <c r="AN80" i="1"/>
  <c r="AV80" i="1" s="1"/>
  <c r="S77" i="1"/>
  <c r="AK77" i="1"/>
  <c r="AS77" i="1" s="1"/>
  <c r="W81" i="1"/>
  <c r="AO81" i="1"/>
  <c r="AW81" i="1" s="1"/>
  <c r="T78" i="1"/>
  <c r="AL78" i="1"/>
  <c r="AT78" i="1" s="1"/>
  <c r="S80" i="1"/>
  <c r="AK80" i="1"/>
  <c r="AS80" i="1" s="1"/>
  <c r="X77" i="1"/>
  <c r="AP77" i="1"/>
  <c r="AX77" i="1" s="1"/>
  <c r="U83" i="1"/>
  <c r="AM83" i="1"/>
  <c r="AU83" i="1" s="1"/>
  <c r="Y79" i="1"/>
  <c r="AQ79" i="1"/>
  <c r="AY79" i="1" s="1"/>
  <c r="H2" i="4"/>
  <c r="I4" i="4"/>
  <c r="I5" i="4"/>
  <c r="I3" i="4"/>
  <c r="V46" i="1"/>
  <c r="X117" i="1"/>
  <c r="U119" i="1"/>
  <c r="S43" i="1"/>
  <c r="S41" i="1"/>
  <c r="U115" i="1"/>
  <c r="S40" i="1"/>
  <c r="Y115" i="1"/>
  <c r="S114" i="1"/>
  <c r="W116" i="1"/>
  <c r="Y119" i="1"/>
  <c r="S120" i="1"/>
  <c r="S46" i="1"/>
  <c r="W40" i="1"/>
  <c r="W114" i="1"/>
  <c r="T114" i="1"/>
  <c r="T40" i="1"/>
  <c r="V43" i="1"/>
  <c r="V117" i="1"/>
  <c r="X121" i="1"/>
  <c r="X47" i="1"/>
  <c r="T117" i="1"/>
  <c r="T43" i="1"/>
  <c r="T44" i="1"/>
  <c r="T118" i="1"/>
  <c r="X120" i="1"/>
  <c r="X46" i="1"/>
  <c r="V118" i="1"/>
  <c r="V44" i="1"/>
  <c r="T42" i="1"/>
  <c r="T116" i="1"/>
  <c r="W117" i="1"/>
  <c r="W44" i="1"/>
  <c r="W118" i="1"/>
  <c r="T41" i="1"/>
  <c r="T115" i="1"/>
  <c r="T121" i="1"/>
  <c r="T47" i="1"/>
  <c r="Y44" i="1"/>
  <c r="Y118" i="1"/>
  <c r="U40" i="1"/>
  <c r="U114" i="1"/>
  <c r="V116" i="1"/>
  <c r="T45" i="1"/>
  <c r="T119" i="1"/>
  <c r="T46" i="1"/>
  <c r="T120" i="1"/>
  <c r="Y43" i="1"/>
  <c r="Y117" i="1"/>
  <c r="W115" i="1"/>
  <c r="W41" i="1"/>
  <c r="W42" i="1"/>
  <c r="S117" i="1"/>
  <c r="X114" i="1"/>
  <c r="X40" i="1"/>
  <c r="U41" i="1"/>
  <c r="U120" i="1"/>
  <c r="U46" i="1"/>
  <c r="Y42" i="1"/>
  <c r="Y116" i="1"/>
  <c r="V47" i="1"/>
  <c r="V121" i="1"/>
  <c r="U45" i="1"/>
  <c r="Y46" i="1"/>
  <c r="Y120" i="1"/>
  <c r="V119" i="1"/>
  <c r="V45" i="1"/>
  <c r="S47" i="1"/>
  <c r="S121" i="1"/>
  <c r="U42" i="1"/>
  <c r="U116" i="1"/>
  <c r="S116" i="1"/>
  <c r="S42" i="1"/>
  <c r="W47" i="1"/>
  <c r="W121" i="1"/>
  <c r="W120" i="1"/>
  <c r="W46" i="1"/>
  <c r="U118" i="1"/>
  <c r="U44" i="1"/>
  <c r="V115" i="1"/>
  <c r="V41" i="1"/>
  <c r="Y41" i="1"/>
  <c r="W43" i="1"/>
  <c r="X43" i="1"/>
  <c r="S44" i="1"/>
  <c r="S118" i="1"/>
  <c r="Y121" i="1"/>
  <c r="Y47" i="1"/>
  <c r="U121" i="1"/>
  <c r="U47" i="1"/>
  <c r="W119" i="1"/>
  <c r="W45" i="1"/>
  <c r="S119" i="1"/>
  <c r="S45" i="1"/>
  <c r="U117" i="1"/>
  <c r="U43" i="1"/>
  <c r="X116" i="1"/>
  <c r="X42" i="1"/>
  <c r="S115" i="1"/>
  <c r="V114" i="1"/>
  <c r="V40" i="1"/>
  <c r="Y40" i="1"/>
  <c r="Y114" i="1"/>
  <c r="V120" i="1"/>
  <c r="X118" i="1"/>
  <c r="X44" i="1"/>
  <c r="X45" i="1"/>
  <c r="X119" i="1"/>
  <c r="X41" i="1"/>
  <c r="X115" i="1"/>
  <c r="H4" i="4" l="1"/>
  <c r="H5" i="4"/>
  <c r="H3" i="4"/>
</calcChain>
</file>

<file path=xl/sharedStrings.xml><?xml version="1.0" encoding="utf-8"?>
<sst xmlns="http://schemas.openxmlformats.org/spreadsheetml/2006/main" count="5022" uniqueCount="667">
  <si>
    <t>Cities</t>
  </si>
  <si>
    <t>Winnipeg</t>
  </si>
  <si>
    <t>Carberry</t>
  </si>
  <si>
    <t>Portage</t>
  </si>
  <si>
    <t>Elie</t>
  </si>
  <si>
    <t>MacGregor</t>
  </si>
  <si>
    <t>Saint Francois Xavier</t>
  </si>
  <si>
    <t>Starbuck</t>
  </si>
  <si>
    <t>Blumenort</t>
  </si>
  <si>
    <t>Steinbach</t>
  </si>
  <si>
    <t>Altona</t>
  </si>
  <si>
    <t>Winkler</t>
  </si>
  <si>
    <t>Carman</t>
  </si>
  <si>
    <t>Letellier</t>
  </si>
  <si>
    <t>Morden</t>
  </si>
  <si>
    <t>Plum Coulee</t>
  </si>
  <si>
    <t>Rosenort</t>
  </si>
  <si>
    <t>Ste Agathe</t>
  </si>
  <si>
    <t>A</t>
  </si>
  <si>
    <t>B</t>
  </si>
  <si>
    <t>C</t>
  </si>
  <si>
    <t>D</t>
  </si>
  <si>
    <t>E</t>
  </si>
  <si>
    <t>F</t>
  </si>
  <si>
    <t>M/C</t>
  </si>
  <si>
    <t>L5C</t>
  </si>
  <si>
    <t>M5C</t>
  </si>
  <si>
    <t>1M</t>
  </si>
  <si>
    <t>2M</t>
  </si>
  <si>
    <t>5M</t>
  </si>
  <si>
    <t>10M</t>
  </si>
  <si>
    <t>G</t>
  </si>
  <si>
    <t>From</t>
  </si>
  <si>
    <t>To</t>
  </si>
  <si>
    <t>Brandon</t>
  </si>
  <si>
    <t>Neepawa</t>
  </si>
  <si>
    <t>Virden</t>
  </si>
  <si>
    <t>Russell</t>
  </si>
  <si>
    <t>1-10 lbs</t>
  </si>
  <si>
    <t>Each Additional lb</t>
  </si>
  <si>
    <t>COSTS</t>
  </si>
  <si>
    <t>Profit</t>
  </si>
  <si>
    <t>Discount:</t>
  </si>
  <si>
    <t>Discount Level</t>
  </si>
  <si>
    <t>Discount</t>
  </si>
  <si>
    <t>DISCOUNT LEVEL 2</t>
  </si>
  <si>
    <t>DISCOUNT LEVEL 3</t>
  </si>
  <si>
    <t>DISCOUNT LEVEL 4</t>
  </si>
  <si>
    <t>LTL Margin</t>
  </si>
  <si>
    <t>Parcel Margin</t>
  </si>
  <si>
    <t>1-10 lb</t>
  </si>
  <si>
    <t>Each Additional lbs</t>
  </si>
  <si>
    <t>Parcel</t>
  </si>
  <si>
    <t>KM</t>
  </si>
  <si>
    <t>LTL</t>
  </si>
  <si>
    <t>LOAD LINE MANUFACTURING INC</t>
  </si>
  <si>
    <t>TIGER COURIER INC</t>
  </si>
  <si>
    <t>JR BEARING &amp; POWER LTD</t>
  </si>
  <si>
    <t>Purolator Inc</t>
  </si>
  <si>
    <t>Decor Cabinets Ltd</t>
  </si>
  <si>
    <t>AgWest Ltd. (Elie)</t>
  </si>
  <si>
    <t>GRANDEUR HOUSING LTD.</t>
  </si>
  <si>
    <t>Farm Star Bearing &amp; Electric</t>
  </si>
  <si>
    <t>TR-S Truck Shop Inc</t>
  </si>
  <si>
    <t>RONA - Winkler - #467</t>
  </si>
  <si>
    <t>National Tire Distributors (AT002)</t>
  </si>
  <si>
    <t>Toromont CAT</t>
  </si>
  <si>
    <t>Parkside Home Building Centre</t>
  </si>
  <si>
    <t>Triple E Recreational Vehicles</t>
  </si>
  <si>
    <t>Sun Valley Co-op Ltd</t>
  </si>
  <si>
    <t>Bunge Canada</t>
  </si>
  <si>
    <t>K-TEC EARTHMOVERS INC.</t>
  </si>
  <si>
    <t>Centre-Line Pupil Transportation</t>
  </si>
  <si>
    <t>AgWest Ltd. (Portage)</t>
  </si>
  <si>
    <t>Stars Truck &amp; Auto Service</t>
  </si>
  <si>
    <t>Meridian Manufacturing Group</t>
  </si>
  <si>
    <t>KAYCAN LTD</t>
  </si>
  <si>
    <t>AgWest Ltd. (Brandon)</t>
  </si>
  <si>
    <t>Vantage Construction Products</t>
  </si>
  <si>
    <t>Lode-King Industries</t>
  </si>
  <si>
    <t>HOMETOWN SERVICE LTD</t>
  </si>
  <si>
    <t>A &amp; I Products</t>
  </si>
  <si>
    <t>Berg's Prep &amp; Paint</t>
  </si>
  <si>
    <t>WOLFE ENTERPRISES</t>
  </si>
  <si>
    <t>Convey-All Industries Inc</t>
  </si>
  <si>
    <t>G &amp; L Truck &amp; Trailer Repair Inc.</t>
  </si>
  <si>
    <t>Motion Canada</t>
  </si>
  <si>
    <t>CANAGRO EXPORTS INC</t>
  </si>
  <si>
    <t>INTEGRA CASTINGS INC</t>
  </si>
  <si>
    <t>Kleins Electrical &amp; Mechanical</t>
  </si>
  <si>
    <t>Steeltech Inc</t>
  </si>
  <si>
    <t>Pittsburgh Glass Works</t>
  </si>
  <si>
    <t>Acrylon Plastics MB Ltd</t>
  </si>
  <si>
    <t>FOREMOST FLOORS</t>
  </si>
  <si>
    <t>DT TIRE DISTRIBUTION LTD</t>
  </si>
  <si>
    <t>Richelieu Hardware Canada Ltd.</t>
  </si>
  <si>
    <t>MAPLE LEAF FOODS - Maintenance</t>
  </si>
  <si>
    <t>ICS Courier</t>
  </si>
  <si>
    <t>BLACK RIVER ELECTRIC</t>
  </si>
  <si>
    <t>CUSTOM TRUCK SALES INC</t>
  </si>
  <si>
    <t>North American Lumber Limited</t>
  </si>
  <si>
    <t>FROSTBITE MECHANICAL</t>
  </si>
  <si>
    <t>PEMBINA VALLEY WATER CO-OP</t>
  </si>
  <si>
    <t xml:space="preserve">Sherwin-Williams </t>
  </si>
  <si>
    <t>AgWest Ltd. (Steinbach)</t>
  </si>
  <si>
    <t>Jablonski Electric Inc.</t>
  </si>
  <si>
    <t>Goossen Electric</t>
  </si>
  <si>
    <t>West Park Motors Ltd</t>
  </si>
  <si>
    <t>Horizon Agro</t>
  </si>
  <si>
    <t>Schweitzer-Mauduit Canada Inc(CARMAN)</t>
  </si>
  <si>
    <t>SAWATZKY MOBILE REPAIR</t>
  </si>
  <si>
    <t>DOUG'S PLUMBING &amp; HEATING</t>
  </si>
  <si>
    <t>SIM Enterprises Ltd</t>
  </si>
  <si>
    <t>GENAG INC.</t>
  </si>
  <si>
    <t>BERGMAN PLUMBING &amp; HEATING</t>
  </si>
  <si>
    <t>ALTONA HEALTH CENTRE</t>
  </si>
  <si>
    <t>Triangle Truck &amp; Tractor</t>
  </si>
  <si>
    <t>ELIAS RELIABELT - Roland</t>
  </si>
  <si>
    <t>WBS CONSTRUCTION</t>
  </si>
  <si>
    <t>Accel Auto Parts</t>
  </si>
  <si>
    <t>Seed Ex Express Inc</t>
  </si>
  <si>
    <t>Keystone Automotive Industries ON Ltd (Por Body)</t>
  </si>
  <si>
    <t>Brunet Construction</t>
  </si>
  <si>
    <t>Little Morden Service</t>
  </si>
  <si>
    <t>FUNKS BUILDING</t>
  </si>
  <si>
    <t>PROLINE TOOL &amp; SUPPLY LLC</t>
  </si>
  <si>
    <t>PAUL BRANDT TRUCKING - PNM</t>
  </si>
  <si>
    <t>FB INDUSTRIES</t>
  </si>
  <si>
    <t>DIAMOND AUTOBODY WINKLER</t>
  </si>
  <si>
    <t>Prairie Sky Promotions Winkler</t>
  </si>
  <si>
    <t>PEMBINA CONSUMERS CO-OP</t>
  </si>
  <si>
    <t>Janzen Pontiac, Carmen</t>
  </si>
  <si>
    <t>Fehr Glass Ltd</t>
  </si>
  <si>
    <t>PRECISION AUTOBODY LTD</t>
  </si>
  <si>
    <t xml:space="preserve">SCHNELL INDUSTRIES </t>
  </si>
  <si>
    <t>WOLSELEY HVAC</t>
  </si>
  <si>
    <t>Access Windows &amp; Doors Inc.</t>
  </si>
  <si>
    <t>Miller Environmental Corporation</t>
  </si>
  <si>
    <t>Howard Marten Fluid Technologies Inc</t>
  </si>
  <si>
    <t>Dig All Construction (1994) Ltd.</t>
  </si>
  <si>
    <t>Enviro-Tech Powder Coating Ltd.</t>
  </si>
  <si>
    <t>Janzen Pontiac</t>
  </si>
  <si>
    <t xml:space="preserve">Warehouse Supply </t>
  </si>
  <si>
    <t>Pioneer Ready Homes Ltd</t>
  </si>
  <si>
    <t>Sun Valley Cabinets</t>
  </si>
  <si>
    <t>Elias Reliabelt Inc</t>
  </si>
  <si>
    <t>MAXIM TRUCK &amp; TRAILER</t>
  </si>
  <si>
    <t>K-Team Electric Ltd</t>
  </si>
  <si>
    <t xml:space="preserve">PRAIRIE WEST INDUSTRIAL </t>
  </si>
  <si>
    <t>H. Paulin &amp; Co Ltd</t>
  </si>
  <si>
    <t>Valley Mold &amp; Plastic</t>
  </si>
  <si>
    <t>Riteway Rentals</t>
  </si>
  <si>
    <t>Refrigerative Supply</t>
  </si>
  <si>
    <t>Steeltree Designs</t>
  </si>
  <si>
    <t>Road Rig Parts &amp; Service</t>
  </si>
  <si>
    <t>FILSHIE</t>
  </si>
  <si>
    <t>Wood Bay Enterprises</t>
  </si>
  <si>
    <t>Tektite Manufacturing Inc</t>
  </si>
  <si>
    <t>PETES PLUMBING</t>
  </si>
  <si>
    <t>Rosenort Credit Union</t>
  </si>
  <si>
    <t>BG AUTO SHOP</t>
  </si>
  <si>
    <t>PRAIRIE GOLD TRANSPORT</t>
  </si>
  <si>
    <t>Valley Agro Services Ltd</t>
  </si>
  <si>
    <t>Green Valley BOBCAT</t>
  </si>
  <si>
    <t>PRAIRIE ROSE SCHOOL - ELIE</t>
  </si>
  <si>
    <t>Carman Concrete</t>
  </si>
  <si>
    <t>Shanahan's Building Specialties Limited</t>
  </si>
  <si>
    <t>Klausen Electric</t>
  </si>
  <si>
    <t>Wolseley Mechanical Group</t>
  </si>
  <si>
    <t>Paul's Auto Parts Ltd</t>
  </si>
  <si>
    <t>Lawson Sales Ltd</t>
  </si>
  <si>
    <t>Acklands Grainger Inc</t>
  </si>
  <si>
    <t>Silver Creek Construction</t>
  </si>
  <si>
    <t>CARM AUTO AG PARTS INC</t>
  </si>
  <si>
    <t xml:space="preserve">POINTS WEST MARKETING </t>
  </si>
  <si>
    <t>Stems and Gems</t>
  </si>
  <si>
    <t>Russell Food Equipment</t>
  </si>
  <si>
    <t>Moore Industrial Ltd (PNM)</t>
  </si>
  <si>
    <t>PRAIRIE ROSE SCHOOL DIVISION</t>
  </si>
  <si>
    <t>BISON TRANSPORT</t>
  </si>
  <si>
    <t>Caisse Financial Group</t>
  </si>
  <si>
    <t>Funks Building Supply Ltd</t>
  </si>
  <si>
    <t>Huron Window Corporation</t>
  </si>
  <si>
    <t xml:space="preserve">Texcan Cable </t>
  </si>
  <si>
    <t>Ironmen Industries</t>
  </si>
  <si>
    <t>Nusteel Industries Ltd</t>
  </si>
  <si>
    <t>IMPACT SIGNS</t>
  </si>
  <si>
    <t>Bonin Welding</t>
  </si>
  <si>
    <t>Winner Circle Auto</t>
  </si>
  <si>
    <t>Alliance Door Products</t>
  </si>
  <si>
    <t>Versa Fittings Inc</t>
  </si>
  <si>
    <t>Formations Inc</t>
  </si>
  <si>
    <t>Winkler Chiropractic</t>
  </si>
  <si>
    <t>J P Transport Ltd</t>
  </si>
  <si>
    <t>RED RIVER GLASS</t>
  </si>
  <si>
    <t>Green Line Hose &amp; Fittings</t>
  </si>
  <si>
    <t>A-LINE CUSTOM CABINETS</t>
  </si>
  <si>
    <t>B P &amp; Sons Grain &amp; Storage</t>
  </si>
  <si>
    <t>Magna-Lite Ltd</t>
  </si>
  <si>
    <t>Green Valley EQUIPMENT</t>
  </si>
  <si>
    <t>Western Trails Logistics Inc</t>
  </si>
  <si>
    <t>Heartland Coffee Services</t>
  </si>
  <si>
    <t>Winkler Plumbing &amp; Heating</t>
  </si>
  <si>
    <t>Pic-A-Dilly Construction Ltd.</t>
  </si>
  <si>
    <t>Winnipeg Wheel Works</t>
  </si>
  <si>
    <t>CASCADIA METALS</t>
  </si>
  <si>
    <t>The Bloom Box</t>
  </si>
  <si>
    <t>Terry's Test &amp; Tune</t>
  </si>
  <si>
    <t>Pioneer Wood Designs</t>
  </si>
  <si>
    <t>Westward Parts Service</t>
  </si>
  <si>
    <t>PRECISION CABINET DOORS INC</t>
  </si>
  <si>
    <t>Superior Seamless Exteriors</t>
  </si>
  <si>
    <t>Pine Ridge Manufacturing</t>
  </si>
  <si>
    <t>Super-Lite Lighting Limited</t>
  </si>
  <si>
    <t>MacDon Industries Ltd</t>
  </si>
  <si>
    <t>Can-Cell Industries</t>
  </si>
  <si>
    <t>HEATMASTER SS</t>
  </si>
  <si>
    <t>Giesbrecht Machining</t>
  </si>
  <si>
    <t>HN AUTO &amp; TRUCK SERVICE</t>
  </si>
  <si>
    <t>FRONTIER TOYOTA (2012)</t>
  </si>
  <si>
    <t>Maxim Transportation Services Inc.</t>
  </si>
  <si>
    <t>Janzen's Paint &amp; Decorating</t>
  </si>
  <si>
    <t>LPR Sabourin Transport Ltd</t>
  </si>
  <si>
    <t>LAWSON'S SALES LTD</t>
  </si>
  <si>
    <t>AGD</t>
  </si>
  <si>
    <t>BLUE SKY OPPORTUNITIES INC</t>
  </si>
  <si>
    <t>RONA - Panet - #488</t>
  </si>
  <si>
    <t>Town of Altona</t>
  </si>
  <si>
    <t>Performance Radiator</t>
  </si>
  <si>
    <t>Transtech</t>
  </si>
  <si>
    <t>Pete Wall Carpentry</t>
  </si>
  <si>
    <t>COUNTRY AUTO SHOP</t>
  </si>
  <si>
    <t>Salem Home Inc</t>
  </si>
  <si>
    <t xml:space="preserve">RONA - Winnipeg South </t>
  </si>
  <si>
    <t>Ecco Heating Products Ltd.</t>
  </si>
  <si>
    <t>TRI-STAR AG SERVICES</t>
  </si>
  <si>
    <t>REFRIGERATIVE SUPPLY - PNM</t>
  </si>
  <si>
    <t>180 Collision</t>
  </si>
  <si>
    <t>General Metal Fabrication Ltd.</t>
  </si>
  <si>
    <t>1 Quality Vehicle Repairs Inc</t>
  </si>
  <si>
    <t>Total Tire Distributors Inc</t>
  </si>
  <si>
    <t>Regal Beloit Canada</t>
  </si>
  <si>
    <t>Wolverine Industries 2007 Ltd</t>
  </si>
  <si>
    <t>BORDERTOWN RETAIL SYSTEMS INC</t>
  </si>
  <si>
    <t>Seed Ex Inc</t>
  </si>
  <si>
    <t>Heartland Fresh Pak Inc</t>
  </si>
  <si>
    <t>TURFMASTER</t>
  </si>
  <si>
    <t>Aime's Auto Parts Ltd</t>
  </si>
  <si>
    <t>Platinum Truck Parts</t>
  </si>
  <si>
    <t>Canad Inns</t>
  </si>
  <si>
    <t>RPM Graphx</t>
  </si>
  <si>
    <t>Jace Aviation</t>
  </si>
  <si>
    <t>Fifteeze Repair</t>
  </si>
  <si>
    <t>JELCAN</t>
  </si>
  <si>
    <t>Trans-Tech Industries Inc</t>
  </si>
  <si>
    <t>ACT EQUIPMENT LTD</t>
  </si>
  <si>
    <t>Acrylon Plastics - Winkler</t>
  </si>
  <si>
    <t>Kalshea Commodities</t>
  </si>
  <si>
    <t>DERKSEN TRUCKING</t>
  </si>
  <si>
    <t>Chase Auto Body Supply</t>
  </si>
  <si>
    <t>Red River Valley Lodge</t>
  </si>
  <si>
    <t>Cheval Transport Ltd</t>
  </si>
  <si>
    <t>Eecol Electric Ltd.</t>
  </si>
  <si>
    <t>Madero Doors &amp; Hardware</t>
  </si>
  <si>
    <t>Schultz Plumbing &amp; Heating</t>
  </si>
  <si>
    <t>Cole Western Distributors</t>
  </si>
  <si>
    <t>Southman Commercial Printing</t>
  </si>
  <si>
    <t>APPLIED AG WPG</t>
  </si>
  <si>
    <t>BEAVER TRUCK CENTRE</t>
  </si>
  <si>
    <t>Moonlite Auto Body Ltd</t>
  </si>
  <si>
    <t>Traction Heavy Duty Parts</t>
  </si>
  <si>
    <t>Morden Auto Body</t>
  </si>
  <si>
    <t>Birchwood Chevrolet Buick GMC</t>
  </si>
  <si>
    <t xml:space="preserve">Norstar Industries </t>
  </si>
  <si>
    <t>Ultra Transmission</t>
  </si>
  <si>
    <t>Novid Inc.</t>
  </si>
  <si>
    <t>Border Land School Division (Dominion City, MB, 120)</t>
  </si>
  <si>
    <t>Paul's Grinding</t>
  </si>
  <si>
    <t>Greenvalley Equipment LTD</t>
  </si>
  <si>
    <t>PETER GINTER CONSTRUCTION</t>
  </si>
  <si>
    <t>Dovetail Kitchens</t>
  </si>
  <si>
    <t>Sun Valley Tire - Altona</t>
  </si>
  <si>
    <t>Innovative Agri Tiling Inc.</t>
  </si>
  <si>
    <t>GRAHAM CONSTRUCTION - Morden</t>
  </si>
  <si>
    <t>Kaldeck</t>
  </si>
  <si>
    <t>BA ROBINSON - WPG</t>
  </si>
  <si>
    <t>Adams Plumbing</t>
  </si>
  <si>
    <t>FORT GARRY INDUSTRIES</t>
  </si>
  <si>
    <t>Keystone Pattern Ltd</t>
  </si>
  <si>
    <t>Dura-Con Industries</t>
  </si>
  <si>
    <t>ALLIED AUTO PARTS</t>
  </si>
  <si>
    <t>ELMER'S WELDING &amp; MANUFACTURING LTD</t>
  </si>
  <si>
    <t>KROEKER FARMS</t>
  </si>
  <si>
    <t>Sprayer Parts Warehouse</t>
  </si>
  <si>
    <t>Latoplast</t>
  </si>
  <si>
    <t>AGASSIZ TRAILERS</t>
  </si>
  <si>
    <t>LAVALLEE GRAVEL</t>
  </si>
  <si>
    <t>Valley Auto Spa Wash Altona</t>
  </si>
  <si>
    <t>Adhere Distributors</t>
  </si>
  <si>
    <t>H &amp; M Farms Ltd.</t>
  </si>
  <si>
    <t>Len's Alternative RV</t>
  </si>
  <si>
    <t>Restmore Bedding</t>
  </si>
  <si>
    <t>Altona Memorials</t>
  </si>
  <si>
    <t>AUTO READY COLLISION CENTRE</t>
  </si>
  <si>
    <t>LPR Sabourin Transport Ltd (Morris, MB, 205)</t>
  </si>
  <si>
    <t>Cactus Repair Incorporated</t>
  </si>
  <si>
    <t>City of Winkler</t>
  </si>
  <si>
    <t>Smitty's Restaurant Winkler</t>
  </si>
  <si>
    <t>Brandon School Division</t>
  </si>
  <si>
    <t>Finmac Lumber Ltd</t>
  </si>
  <si>
    <t>Home Hardware - Brandon</t>
  </si>
  <si>
    <t>TABOR HOME INC</t>
  </si>
  <si>
    <t>Connexion Truck Centre</t>
  </si>
  <si>
    <t>Access P.B. Automotive</t>
  </si>
  <si>
    <t>Matrix Metal Casting</t>
  </si>
  <si>
    <t>Trig Welding</t>
  </si>
  <si>
    <t>Mercury Speciality Products Inc</t>
  </si>
  <si>
    <t>Gentek Building Products</t>
  </si>
  <si>
    <t>COUNTRY GRAPHICS</t>
  </si>
  <si>
    <t>Green Land Equipment</t>
  </si>
  <si>
    <t>Mitten Vinyl Inc</t>
  </si>
  <si>
    <t>Progressive Auto Parts</t>
  </si>
  <si>
    <t>Brock White Canada Company</t>
  </si>
  <si>
    <t>AIR UNLIMITED</t>
  </si>
  <si>
    <t>HAMMER IT HOME</t>
  </si>
  <si>
    <t>Ed's Tire Service (1993) Ltd (Carman)</t>
  </si>
  <si>
    <t>Cova Cabinets</t>
  </si>
  <si>
    <t>Rocky Mountain Equipment (Winkler)</t>
  </si>
  <si>
    <t>Motor Coach Industries Ltd</t>
  </si>
  <si>
    <t xml:space="preserve">Elias Trucking </t>
  </si>
  <si>
    <t>Motown Motors</t>
  </si>
  <si>
    <t>Enns Brothers Ltd. Morris</t>
  </si>
  <si>
    <t>Natco Manufacturers</t>
  </si>
  <si>
    <t>SEAHAWK SPECIALIZED TRUCK SERVICE</t>
  </si>
  <si>
    <t>National Energy Equipment (Winnipeg)</t>
  </si>
  <si>
    <t>Fastener Warehouse Ltd</t>
  </si>
  <si>
    <t>CREATIVE DOOR</t>
  </si>
  <si>
    <t>SOUTHEND LUMBER</t>
  </si>
  <si>
    <t>NORTH AMERICAN LUMBER.</t>
  </si>
  <si>
    <t>Fentro Technologies</t>
  </si>
  <si>
    <t>Northern Greenhouse Sales</t>
  </si>
  <si>
    <t>Sun Valley RV</t>
  </si>
  <si>
    <t>CREEKSIDE AUTO</t>
  </si>
  <si>
    <t>Fleet Break Parts &amp; Service Ltd</t>
  </si>
  <si>
    <t>Cross Country Manufacturing</t>
  </si>
  <si>
    <t>Tangible Dreams Ltd</t>
  </si>
  <si>
    <t>Pembina Valley Auto Service</t>
  </si>
  <si>
    <t>Forester Cabinetry</t>
  </si>
  <si>
    <t>PEMBINA VALLEY CHRYSLER DODGE JEEP</t>
  </si>
  <si>
    <t>The Workbench</t>
  </si>
  <si>
    <t>APPLIED INDSTRIAL TECHNOLOGIES</t>
  </si>
  <si>
    <t>JC Auto Service - Morris</t>
  </si>
  <si>
    <t>Dan Wiebe Truck Repairs</t>
  </si>
  <si>
    <t>UNITED SALES ASSOCIATES LTD</t>
  </si>
  <si>
    <t>DAVE'S GENERAL REPAIR</t>
  </si>
  <si>
    <t>Abe Wall Trucking Inc.</t>
  </si>
  <si>
    <t>ICON TECHNOLOGIES LTD</t>
  </si>
  <si>
    <t>Winkler Overhead Doors</t>
  </si>
  <si>
    <t>APPLIFAST</t>
  </si>
  <si>
    <t>Winkler Valley Auto Spa Ltd</t>
  </si>
  <si>
    <t>Direct Auto Parts Ltd</t>
  </si>
  <si>
    <t>Heat Innovations</t>
  </si>
  <si>
    <t>Doortech Distributors Ltd</t>
  </si>
  <si>
    <t>RM of Montcalm</t>
  </si>
  <si>
    <t>Warner Bus Industries</t>
  </si>
  <si>
    <t xml:space="preserve">Packing And Palletizing </t>
  </si>
  <si>
    <t>Steel Brothers Inc</t>
  </si>
  <si>
    <t>DB Express</t>
  </si>
  <si>
    <t>G Unit Auto Repair Ltd.</t>
  </si>
  <si>
    <t>APPLIED INDUSTRIAL TECH</t>
  </si>
  <si>
    <t xml:space="preserve">Penner Waste </t>
  </si>
  <si>
    <t>DERKSEN FINISHING</t>
  </si>
  <si>
    <t>Sunland Steel Works</t>
  </si>
  <si>
    <t>Hyflex Assemblies Ltd</t>
  </si>
  <si>
    <t>Agricon Ltd</t>
  </si>
  <si>
    <t>APPLIED INDUSTRIAL TECHNOLOGIES</t>
  </si>
  <si>
    <t>Mandako Agri Marketing (2010) Ltd</t>
  </si>
  <si>
    <t>McKesson Canada</t>
  </si>
  <si>
    <t>Western School Division</t>
  </si>
  <si>
    <t>McKillican Canadian Inc</t>
  </si>
  <si>
    <t>HYDRON-AIRE LTD</t>
  </si>
  <si>
    <t>POLYWEST</t>
  </si>
  <si>
    <t>JAMES WOOD N FURNISHING</t>
  </si>
  <si>
    <t>Canwel Building Materials</t>
  </si>
  <si>
    <t>BUCKSAW TIMBER</t>
  </si>
  <si>
    <t>Home Hardware - Morris</t>
  </si>
  <si>
    <t>CTR Auto Parts</t>
  </si>
  <si>
    <t>Armwood Windows &amp; Doors (Portage La Prairie)</t>
  </si>
  <si>
    <t>Buhler Versatile Inc</t>
  </si>
  <si>
    <t>PRAIRIE SKY PROMOTION</t>
  </si>
  <si>
    <t>Custom Truck Sales BRANDON</t>
  </si>
  <si>
    <t>DOUG'S PLUMBING HEATING &amp; AIR CONDITIONING LTD (GRETNA)</t>
  </si>
  <si>
    <t>W.C. Miller Collegiate</t>
  </si>
  <si>
    <t>Metro Centre Ltd</t>
  </si>
  <si>
    <t>WE'S TIRE SHOP</t>
  </si>
  <si>
    <t>Athena Small Equipment Repair</t>
  </si>
  <si>
    <t>WHITEWOOD DISTRIBUTOR LTD</t>
  </si>
  <si>
    <t xml:space="preserve">Dunplast Poly Bag </t>
  </si>
  <si>
    <t>Corduroy Plains Ltd</t>
  </si>
  <si>
    <t>PRECISION LAND SOLUTIONS</t>
  </si>
  <si>
    <t>Noramco Wire &amp; Cable</t>
  </si>
  <si>
    <t>Middleton Ventures Inc.</t>
  </si>
  <si>
    <t>Horizon Livestock</t>
  </si>
  <si>
    <t>CARTE INTERNATIONAL INC</t>
  </si>
  <si>
    <t>KNR Ag Sales &amp; Service</t>
  </si>
  <si>
    <t xml:space="preserve">Protec Plumbing &amp; Heating </t>
  </si>
  <si>
    <t>Northland Parkway Collegiate</t>
  </si>
  <si>
    <t>Dynasty Bath &amp; Kitchen Centre</t>
  </si>
  <si>
    <t xml:space="preserve">Flocor Inc. </t>
  </si>
  <si>
    <t xml:space="preserve">Q-Line Trucking </t>
  </si>
  <si>
    <t>THE FRAME SMITH</t>
  </si>
  <si>
    <t>RECON CONTROLS</t>
  </si>
  <si>
    <t>FREIGHTLINER MANITOBA LTD.</t>
  </si>
  <si>
    <t>Eagle Machine Tool and Supply Ltd.</t>
  </si>
  <si>
    <t xml:space="preserve">BGE </t>
  </si>
  <si>
    <t>Minnewasta Golf &amp; Country Club</t>
  </si>
  <si>
    <t>BIRCHWOOD NISSAN</t>
  </si>
  <si>
    <t>Red River Valley School Division</t>
  </si>
  <si>
    <t>Ugoburo Inc</t>
  </si>
  <si>
    <t>Eastside Sandblasting Ltd.</t>
  </si>
  <si>
    <t>Gateway Bookbinding Systems</t>
  </si>
  <si>
    <t>AUTO MAGIC</t>
  </si>
  <si>
    <t>JEM Technical Ltd</t>
  </si>
  <si>
    <t>BURNET CONSTRUCTION</t>
  </si>
  <si>
    <t>Wallace Machinery &amp; Tool Co Ltd</t>
  </si>
  <si>
    <t>Boyd Autobody &amp; Glass</t>
  </si>
  <si>
    <t>BLUMENGART COLONY</t>
  </si>
  <si>
    <t>Rhineland Car Co Ltd</t>
  </si>
  <si>
    <t>GILLS AUTO PARTS</t>
  </si>
  <si>
    <t>Keywin Industries Ltd PNM</t>
  </si>
  <si>
    <t>Western Turbo &amp; Fuel</t>
  </si>
  <si>
    <t>Ed's Tire Service (1993) Ltd. (Morris)</t>
  </si>
  <si>
    <t>A Line Euro Custom Cabinets</t>
  </si>
  <si>
    <t>Wood Bay Manufacturing</t>
  </si>
  <si>
    <t>Border Land School Division</t>
  </si>
  <si>
    <t>JSG VENTURES INC</t>
  </si>
  <si>
    <t>BORDER VALLEY AUTO</t>
  </si>
  <si>
    <t>Country Wood Sign</t>
  </si>
  <si>
    <t>David Hamblin Farms Ltd</t>
  </si>
  <si>
    <t>ROBINSON JA PUMP</t>
  </si>
  <si>
    <t>BDI Canada Inc.</t>
  </si>
  <si>
    <t>Rocky Mountain Equipment</t>
  </si>
  <si>
    <t>Felder Machinery Imports PNM</t>
  </si>
  <si>
    <t>LET CONSTRUCTION</t>
  </si>
  <si>
    <t>BOUNDARY TRAILS HEALTH</t>
  </si>
  <si>
    <t>Morris General Hospital</t>
  </si>
  <si>
    <t>KAL TIRE PORTAGE LA PRAIRE</t>
  </si>
  <si>
    <t>RONA - Sargent</t>
  </si>
  <si>
    <t>Yetman's Ltd</t>
  </si>
  <si>
    <t>AG CON EQUIPMENT</t>
  </si>
  <si>
    <t>FISC</t>
  </si>
  <si>
    <t>Cardon Motors</t>
  </si>
  <si>
    <t>T.J. Auto Repair</t>
  </si>
  <si>
    <t>Rosenort Co-operative</t>
  </si>
  <si>
    <t>Allmar Inc.</t>
  </si>
  <si>
    <t>Elite Stone</t>
  </si>
  <si>
    <t>Ocean Trailer Winnipeg Branch</t>
  </si>
  <si>
    <t>CABINET DOOR EXCHANGE</t>
  </si>
  <si>
    <t>MAINTENANCE WELDING</t>
  </si>
  <si>
    <t>R-TECH</t>
  </si>
  <si>
    <t>CROSSTOWN</t>
  </si>
  <si>
    <t>LK Contracting Co Ltd.</t>
  </si>
  <si>
    <t>TIP TOP PLUMBING</t>
  </si>
  <si>
    <t>EMCO LTD. DISTRIBUTION</t>
  </si>
  <si>
    <t>Canadian Lumber - Morden</t>
  </si>
  <si>
    <t>EMPIRE MACHINERY &amp; TOOLS LTD</t>
  </si>
  <si>
    <t>Canadian Lumber - Winkler</t>
  </si>
  <si>
    <t>SCHIEWE FARMS</t>
  </si>
  <si>
    <t>Canadian Tire #277</t>
  </si>
  <si>
    <t>Chad's Auto Repair</t>
  </si>
  <si>
    <t>PBE DISTRIBUTORS</t>
  </si>
  <si>
    <t>High Voltage Electric Ltd</t>
  </si>
  <si>
    <t>ABBEY ROAD</t>
  </si>
  <si>
    <t>Schweitzer-Mauduit Canada Inc</t>
  </si>
  <si>
    <t>JCA ELECTRONICS</t>
  </si>
  <si>
    <t>BA ROBINSON - ELLICE WPG</t>
  </si>
  <si>
    <t>H-All Service Ltd</t>
  </si>
  <si>
    <t>Scoular - Plum Coulee</t>
  </si>
  <si>
    <t>Ursus Transport</t>
  </si>
  <si>
    <t>National Concrete Accessories</t>
  </si>
  <si>
    <t>Valley Auto Spa Car Wash</t>
  </si>
  <si>
    <t>EPP Auto</t>
  </si>
  <si>
    <t>Carman Co-Op</t>
  </si>
  <si>
    <t>AJW Warehousing Inc</t>
  </si>
  <si>
    <t>Keystone Agri-Motive (2005) Inc.</t>
  </si>
  <si>
    <t>Semke's Auto Repair &amp; Service</t>
  </si>
  <si>
    <t>WALINGA</t>
  </si>
  <si>
    <t>Even-Spray &amp; Chemicals Ltd.</t>
  </si>
  <si>
    <t>Gerry Gordon's Mazda</t>
  </si>
  <si>
    <t>Sherwin Williams # 8931 Nairn</t>
  </si>
  <si>
    <t>Washex Cleaning Systems</t>
  </si>
  <si>
    <t>HITRAC</t>
  </si>
  <si>
    <t>Wearing Williams Limited</t>
  </si>
  <si>
    <t>Shippers Supply Inc</t>
  </si>
  <si>
    <t>West End Auto Body</t>
  </si>
  <si>
    <t xml:space="preserve">Crane Supply </t>
  </si>
  <si>
    <t>WESTERN FABRICS</t>
  </si>
  <si>
    <t>Bartel Bulk Freight</t>
  </si>
  <si>
    <t>Glenberg Homes &amp; Design</t>
  </si>
  <si>
    <t>NET Construction/M. Toews</t>
  </si>
  <si>
    <t>Goodfellow in (church ave)</t>
  </si>
  <si>
    <t>South Current Electric</t>
  </si>
  <si>
    <t>Wiebe Enterprises</t>
  </si>
  <si>
    <t>Newton Enterprises</t>
  </si>
  <si>
    <t>PENNER DOORS &amp; HARDWARE LTD</t>
  </si>
  <si>
    <t>Southland Honda</t>
  </si>
  <si>
    <t>Am's Cabinets and Furniture</t>
  </si>
  <si>
    <t>Southland Woodwork</t>
  </si>
  <si>
    <t>Winnipeg Door &amp; Gate</t>
  </si>
  <si>
    <t>Harlan Fairbanks</t>
  </si>
  <si>
    <t>JOHN'S CUSTOM REPAIR</t>
  </si>
  <si>
    <t>Southman Corp</t>
  </si>
  <si>
    <t>BORDERLINE FABRICATIONS</t>
  </si>
  <si>
    <t>Southman Plastics</t>
  </si>
  <si>
    <t>JS AUTOZONE</t>
  </si>
  <si>
    <t>Spectrum Coatings</t>
  </si>
  <si>
    <t>SPENCE DISTRIBUTORS LTD</t>
  </si>
  <si>
    <t>RM of Stanley</t>
  </si>
  <si>
    <t>KEPCO SEALING SUPPLIES</t>
  </si>
  <si>
    <t>Grand Total</t>
  </si>
  <si>
    <t>OCTOBER SHIPMENT COUNT</t>
  </si>
  <si>
    <t>CUSTOMER</t>
  </si>
  <si>
    <t>MAY SHIPMENT COUNT</t>
  </si>
  <si>
    <t>COUNT/DAY OCT</t>
  </si>
  <si>
    <t>Count/Day May</t>
  </si>
  <si>
    <t>Volume/Month</t>
  </si>
  <si>
    <t>Volume/Year</t>
  </si>
  <si>
    <t>Volume/Day</t>
  </si>
  <si>
    <t>10 +</t>
  </si>
  <si>
    <t>200 +</t>
  </si>
  <si>
    <t>2400 +</t>
  </si>
  <si>
    <t>1200  -  2399</t>
  </si>
  <si>
    <t>780  -  1199</t>
  </si>
  <si>
    <t>0  -  779</t>
  </si>
  <si>
    <t>65  -  99</t>
  </si>
  <si>
    <t>100  -  199</t>
  </si>
  <si>
    <t>0  -  3</t>
  </si>
  <si>
    <t xml:space="preserve"> 4  -  6</t>
  </si>
  <si>
    <t xml:space="preserve"> 7  -  9</t>
  </si>
  <si>
    <t>** Volume is based off of shipment count</t>
  </si>
  <si>
    <t>0   -  64</t>
  </si>
  <si>
    <t>How do we know what customres we have given a 5 shipmetn guarantee per day too?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</si>
  <si>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Darold’s team needs to create a log by customer name, and shipment count guarantee</t>
    </r>
  </si>
  <si>
    <t>How do we enfore this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</si>
  <si>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Nicole runs an export at the end of each month, and verifies the numbers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</si>
  <si>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Any client that is not meeting hteir guarantee consisitentily will be bumped to the lower discount level.</t>
    </r>
  </si>
  <si>
    <t>Austin</t>
  </si>
  <si>
    <t>Level to discount by in A1</t>
  </si>
  <si>
    <t>St Claude</t>
  </si>
  <si>
    <t>Envelope</t>
  </si>
  <si>
    <t>0-5</t>
  </si>
  <si>
    <t>&lt;=200</t>
  </si>
  <si>
    <t>&lt;=400</t>
  </si>
  <si>
    <t>&gt;400</t>
  </si>
  <si>
    <t>5-10</t>
  </si>
  <si>
    <t>TIGER</t>
  </si>
  <si>
    <t>D Discount</t>
  </si>
  <si>
    <t>A Discount</t>
  </si>
  <si>
    <t>NEW RATES</t>
  </si>
  <si>
    <t>Base</t>
  </si>
  <si>
    <t xml:space="preserve">11 + </t>
  </si>
  <si>
    <t>n</t>
  </si>
  <si>
    <t>2018 BASE RATES (2.8% INCREASE)</t>
  </si>
  <si>
    <t>2018/2017 COSTS</t>
  </si>
  <si>
    <t>2018 Profit</t>
  </si>
  <si>
    <t>2017 BASE RATES</t>
  </si>
  <si>
    <t xml:space="preserve"> 2017 BASE RATES</t>
  </si>
  <si>
    <t>2017 Profit</t>
  </si>
  <si>
    <t>2019 BASE RATES (3.5% INCREASE)</t>
  </si>
  <si>
    <t>Selkirk</t>
  </si>
  <si>
    <t>Zone</t>
  </si>
  <si>
    <t>Dugald</t>
  </si>
  <si>
    <t>Lorette</t>
  </si>
  <si>
    <t>Ste. Anne</t>
  </si>
  <si>
    <t>Landmark</t>
  </si>
  <si>
    <t>La Broquerie</t>
  </si>
  <si>
    <t>Mitchell</t>
  </si>
  <si>
    <t>Kleefeld</t>
  </si>
  <si>
    <t>St Pierre Joly</t>
  </si>
  <si>
    <t>Randolph</t>
  </si>
  <si>
    <t>Tourond</t>
  </si>
  <si>
    <t>New Bothwell</t>
  </si>
  <si>
    <t>Niverville</t>
  </si>
  <si>
    <t>Ile des Chene</t>
  </si>
  <si>
    <t>Grand Pointe</t>
  </si>
  <si>
    <t>Vermette</t>
  </si>
  <si>
    <t>Oak Bluff</t>
  </si>
  <si>
    <t>Sanford</t>
  </si>
  <si>
    <t>Brunkild</t>
  </si>
  <si>
    <t>Sperling</t>
  </si>
  <si>
    <t>Roland</t>
  </si>
  <si>
    <t>Reinfeld</t>
  </si>
  <si>
    <t>Schanzenfeld</t>
  </si>
  <si>
    <t>St.Norbert</t>
  </si>
  <si>
    <t>Howden</t>
  </si>
  <si>
    <t>Saint Adolphe</t>
  </si>
  <si>
    <t>Aubigny</t>
  </si>
  <si>
    <t>Dominion City</t>
  </si>
  <si>
    <t xml:space="preserve">Morris </t>
  </si>
  <si>
    <t>Saint Jean Baptiste</t>
  </si>
  <si>
    <t>Emerson</t>
  </si>
  <si>
    <t>Gretna</t>
  </si>
  <si>
    <t xml:space="preserve">Lowe Farm </t>
  </si>
  <si>
    <t>Domain</t>
  </si>
  <si>
    <t>La Salle</t>
  </si>
  <si>
    <t>Bagot</t>
  </si>
  <si>
    <t>Sidney</t>
  </si>
  <si>
    <t>Douglas</t>
  </si>
  <si>
    <t>Kemnay</t>
  </si>
  <si>
    <t>Alexander</t>
  </si>
  <si>
    <t>Griswold</t>
  </si>
  <si>
    <t>Oak Lake</t>
  </si>
  <si>
    <t>Souris</t>
  </si>
  <si>
    <t>Nesbitt</t>
  </si>
  <si>
    <t>Wawanesa</t>
  </si>
  <si>
    <t>Glenboro</t>
  </si>
  <si>
    <t>Cypress River</t>
  </si>
  <si>
    <t>Holland</t>
  </si>
  <si>
    <t>Treherne</t>
  </si>
  <si>
    <t>Cartier</t>
  </si>
  <si>
    <t>Portage La Prairie</t>
  </si>
  <si>
    <t>Rathwell</t>
  </si>
  <si>
    <t>Notre Dame de Lourdes</t>
  </si>
  <si>
    <t>Haywood</t>
  </si>
  <si>
    <t>Elm Creek</t>
  </si>
  <si>
    <t>Cullross</t>
  </si>
  <si>
    <t>Fannystelle</t>
  </si>
  <si>
    <t>Stony Mountain</t>
  </si>
  <si>
    <t>Stonewall</t>
  </si>
  <si>
    <t>Lockport</t>
  </si>
  <si>
    <t>St. Andrews</t>
  </si>
  <si>
    <t>East Saint Paul</t>
  </si>
  <si>
    <t>West Saint Paul</t>
  </si>
  <si>
    <t>Rossburn</t>
  </si>
  <si>
    <t>Oakburn</t>
  </si>
  <si>
    <t>Birtle</t>
  </si>
  <si>
    <t>Shoal Lake</t>
  </si>
  <si>
    <t>Dauphin</t>
  </si>
  <si>
    <t>Grandview</t>
  </si>
  <si>
    <t>Kelwood</t>
  </si>
  <si>
    <t>McCreary</t>
  </si>
  <si>
    <t>Altamont</t>
  </si>
  <si>
    <t>Minnedosa</t>
  </si>
  <si>
    <t>Plumas</t>
  </si>
  <si>
    <t>Headingley</t>
  </si>
  <si>
    <t>Newton Siding</t>
  </si>
  <si>
    <t>Oakville</t>
  </si>
  <si>
    <t>Southport</t>
  </si>
  <si>
    <t>Baldur</t>
  </si>
  <si>
    <t>Boissevain</t>
  </si>
  <si>
    <t>Hamiota</t>
  </si>
  <si>
    <t>Carroll</t>
  </si>
  <si>
    <t>Forest Station</t>
  </si>
  <si>
    <t>Shilo</t>
  </si>
  <si>
    <t>Swan Lake</t>
  </si>
  <si>
    <t>Rosser</t>
  </si>
  <si>
    <t>Springfield</t>
  </si>
  <si>
    <t>Oakbank</t>
  </si>
  <si>
    <t>Grunthal</t>
  </si>
  <si>
    <t>Glenlea</t>
  </si>
  <si>
    <t>Horndean</t>
  </si>
  <si>
    <t>Homewood</t>
  </si>
  <si>
    <t>Miami</t>
  </si>
  <si>
    <t>Rosenfeld</t>
  </si>
  <si>
    <t>Somerset</t>
  </si>
  <si>
    <t>2021 BASE RATES (3.2% INCREASE)</t>
  </si>
  <si>
    <t>2022 BASE RATES (4.9% INCREASE)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</si>
</sst>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F61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EF6131"/>
      </right>
      <top/>
      <bottom style="thin">
        <color rgb="FFEF613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left" vertical="center"/>
    </xf>
    <xf numFmtId="43" fontId="3" fillId="0" borderId="2" xfId="1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9" fontId="3" fillId="0" borderId="2" xfId="2" applyFont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9" fontId="4" fillId="6" borderId="0" xfId="0" applyNumberFormat="1" applyFont="1" applyFill="1"/>
    <xf numFmtId="9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0" fillId="0" borderId="0" xfId="0" applyNumberFormat="1"/>
    <xf numFmtId="9" fontId="0" fillId="0" borderId="4" xfId="2" applyFont="1" applyBorder="1"/>
    <xf numFmtId="9" fontId="0" fillId="0" borderId="4" xfId="0" applyNumberFormat="1" applyFont="1" applyBorder="1"/>
    <xf numFmtId="0" fontId="0" fillId="0" borderId="4" xfId="0" applyBorder="1"/>
    <xf numFmtId="9" fontId="0" fillId="0" borderId="4" xfId="0" applyNumberFormat="1" applyBorder="1"/>
    <xf numFmtId="0" fontId="4" fillId="7" borderId="4" xfId="0" applyFont="1" applyFill="1" applyBorder="1"/>
    <xf numFmtId="0" fontId="4" fillId="0" borderId="4" xfId="1" applyNumberFormat="1" applyFont="1" applyBorder="1" applyAlignment="1">
      <alignment horizontal="center"/>
    </xf>
    <xf numFmtId="0" fontId="0" fillId="0" borderId="4" xfId="0" applyFont="1" applyBorder="1"/>
    <xf numFmtId="0" fontId="4" fillId="0" borderId="0" xfId="1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49" fontId="0" fillId="0" borderId="0" xfId="0" applyNumberFormat="1"/>
    <xf numFmtId="43" fontId="0" fillId="0" borderId="0" xfId="0" applyNumberFormat="1"/>
    <xf numFmtId="164" fontId="0" fillId="0" borderId="0" xfId="0" applyNumberFormat="1"/>
    <xf numFmtId="43" fontId="3" fillId="0" borderId="0" xfId="1" applyFont="1" applyFill="1" applyBorder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164" fontId="0" fillId="0" borderId="0" xfId="0" applyNumberFormat="1" applyFill="1"/>
    <xf numFmtId="0" fontId="0" fillId="0" borderId="0" xfId="0" applyFill="1"/>
    <xf numFmtId="43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3" fillId="0" borderId="2" xfId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6"/>
  <sheetViews>
    <sheetView workbookViewId="0">
      <selection activeCell="F26" sqref="F26"/>
    </sheetView>
  </sheetViews>
  <sheetFormatPr defaultRowHeight="15" x14ac:dyDescent="0.25"/>
  <cols>
    <col min="1" max="1" width="9.7109375" bestFit="1" customWidth="1"/>
    <col min="5" max="5" width="12.42578125" customWidth="1"/>
  </cols>
  <sheetData>
    <row r="1" spans="1:10" x14ac:dyDescent="0.25">
      <c r="B1" t="s">
        <v>549</v>
      </c>
      <c r="C1" t="s">
        <v>550</v>
      </c>
      <c r="D1" s="25" t="s">
        <v>554</v>
      </c>
      <c r="E1" t="s">
        <v>551</v>
      </c>
      <c r="F1" t="s">
        <v>552</v>
      </c>
      <c r="G1" t="s">
        <v>553</v>
      </c>
    </row>
    <row r="2" spans="1:10" x14ac:dyDescent="0.25">
      <c r="A2" t="s">
        <v>555</v>
      </c>
      <c r="B2">
        <v>7.3</v>
      </c>
      <c r="C2">
        <v>8.16</v>
      </c>
      <c r="D2">
        <v>8.5399999999999991</v>
      </c>
      <c r="E2">
        <v>0.12</v>
      </c>
      <c r="F2">
        <v>0.12</v>
      </c>
      <c r="G2">
        <v>0.15</v>
      </c>
    </row>
    <row r="4" spans="1:10" x14ac:dyDescent="0.25">
      <c r="B4" s="1" t="s">
        <v>32</v>
      </c>
      <c r="C4" s="1" t="s">
        <v>33</v>
      </c>
      <c r="D4" s="5" t="s">
        <v>50</v>
      </c>
      <c r="E4" s="1" t="s">
        <v>51</v>
      </c>
    </row>
    <row r="5" spans="1:10" x14ac:dyDescent="0.25">
      <c r="A5" t="s">
        <v>556</v>
      </c>
      <c r="B5" s="3" t="s">
        <v>1</v>
      </c>
      <c r="C5" s="4" t="s">
        <v>34</v>
      </c>
      <c r="D5" s="3">
        <v>16.5</v>
      </c>
      <c r="E5" s="3">
        <v>0.15</v>
      </c>
    </row>
    <row r="6" spans="1:10" x14ac:dyDescent="0.25">
      <c r="A6" t="s">
        <v>557</v>
      </c>
      <c r="B6" s="3" t="s">
        <v>1</v>
      </c>
      <c r="C6" s="4" t="s">
        <v>34</v>
      </c>
      <c r="D6" s="3">
        <v>13.53</v>
      </c>
      <c r="E6" s="3">
        <v>0.12</v>
      </c>
    </row>
    <row r="7" spans="1:10" x14ac:dyDescent="0.25">
      <c r="B7" s="12"/>
      <c r="C7" s="28"/>
      <c r="D7" s="12"/>
      <c r="E7" s="12"/>
    </row>
    <row r="8" spans="1:10" x14ac:dyDescent="0.25">
      <c r="B8" s="1" t="s">
        <v>32</v>
      </c>
      <c r="C8" s="1" t="s">
        <v>33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 t="s">
        <v>29</v>
      </c>
      <c r="J8" s="1" t="s">
        <v>30</v>
      </c>
    </row>
    <row r="9" spans="1:10" x14ac:dyDescent="0.25">
      <c r="A9" t="s">
        <v>556</v>
      </c>
      <c r="B9" s="3" t="s">
        <v>1</v>
      </c>
      <c r="C9" s="4" t="s">
        <v>34</v>
      </c>
      <c r="D9" s="3">
        <v>48</v>
      </c>
      <c r="E9" s="3">
        <v>11.77</v>
      </c>
      <c r="F9" s="3">
        <v>8.36</v>
      </c>
      <c r="G9" s="3">
        <v>6.9300000000000006</v>
      </c>
      <c r="H9" s="3">
        <v>5.28</v>
      </c>
      <c r="I9" s="3">
        <v>4.8400000000000007</v>
      </c>
      <c r="J9" s="3">
        <v>4.0150000000000006</v>
      </c>
    </row>
    <row r="10" spans="1:10" x14ac:dyDescent="0.25">
      <c r="A10" t="s">
        <v>557</v>
      </c>
      <c r="B10" s="3" t="s">
        <v>1</v>
      </c>
      <c r="C10" s="4" t="s">
        <v>34</v>
      </c>
      <c r="D10" s="3">
        <v>39.36</v>
      </c>
      <c r="E10" s="3">
        <v>9.65</v>
      </c>
      <c r="F10" s="3">
        <v>6.86</v>
      </c>
      <c r="G10" s="3">
        <v>5.68</v>
      </c>
      <c r="H10" s="3">
        <v>4.33</v>
      </c>
      <c r="I10" s="3">
        <v>3.97</v>
      </c>
      <c r="J10" s="3">
        <v>3.29</v>
      </c>
    </row>
    <row r="12" spans="1:10" x14ac:dyDescent="0.25">
      <c r="B12" s="28" t="s">
        <v>555</v>
      </c>
      <c r="C12" t="s">
        <v>21</v>
      </c>
      <c r="D12" t="s">
        <v>18</v>
      </c>
      <c r="E12" t="s">
        <v>558</v>
      </c>
    </row>
    <row r="13" spans="1:10" x14ac:dyDescent="0.25">
      <c r="A13">
        <v>1</v>
      </c>
      <c r="B13">
        <f>C2</f>
        <v>8.16</v>
      </c>
      <c r="C13" s="26">
        <f>D5</f>
        <v>16.5</v>
      </c>
      <c r="D13" s="26">
        <f>D6</f>
        <v>13.53</v>
      </c>
      <c r="E13">
        <f>ROUND(B13*(1-5%),2)</f>
        <v>7.75</v>
      </c>
      <c r="G13" t="s">
        <v>559</v>
      </c>
      <c r="H13" t="s">
        <v>560</v>
      </c>
    </row>
    <row r="14" spans="1:10" x14ac:dyDescent="0.25">
      <c r="A14">
        <v>10</v>
      </c>
      <c r="B14">
        <v>8.5399999999999991</v>
      </c>
      <c r="C14" s="26">
        <v>16.5</v>
      </c>
      <c r="D14" s="26">
        <v>13.53</v>
      </c>
      <c r="E14">
        <f t="shared" ref="E14:E27" si="0">ROUND(B14*(1-5%),2)</f>
        <v>8.11</v>
      </c>
      <c r="G14">
        <v>8.11</v>
      </c>
      <c r="H14">
        <v>0.11</v>
      </c>
    </row>
    <row r="15" spans="1:10" x14ac:dyDescent="0.25">
      <c r="A15">
        <v>25</v>
      </c>
      <c r="B15">
        <f t="shared" ref="B15:B22" si="1">ROUND($D$2+((A15-10)*$E$2),2)</f>
        <v>10.34</v>
      </c>
      <c r="C15" s="27">
        <f t="shared" ref="C15:C27" si="2">ROUND($D$5+((A15-10)*$E$5),2)</f>
        <v>18.75</v>
      </c>
      <c r="D15" s="27">
        <f t="shared" ref="D15:D27" si="3">ROUND($D$6+((A15-10)*$E$6),2)</f>
        <v>15.33</v>
      </c>
      <c r="E15">
        <f t="shared" si="0"/>
        <v>9.82</v>
      </c>
    </row>
    <row r="16" spans="1:10" x14ac:dyDescent="0.25">
      <c r="A16">
        <v>50</v>
      </c>
      <c r="B16">
        <f t="shared" si="1"/>
        <v>13.34</v>
      </c>
      <c r="C16" s="27">
        <f t="shared" si="2"/>
        <v>22.5</v>
      </c>
      <c r="D16" s="27">
        <f t="shared" si="3"/>
        <v>18.329999999999998</v>
      </c>
      <c r="E16">
        <f t="shared" si="0"/>
        <v>12.67</v>
      </c>
    </row>
    <row r="17" spans="1:6" x14ac:dyDescent="0.25">
      <c r="A17">
        <v>75</v>
      </c>
      <c r="B17">
        <f t="shared" si="1"/>
        <v>16.34</v>
      </c>
      <c r="C17" s="27">
        <f t="shared" si="2"/>
        <v>26.25</v>
      </c>
      <c r="D17" s="27">
        <f t="shared" si="3"/>
        <v>21.33</v>
      </c>
      <c r="E17">
        <f t="shared" si="0"/>
        <v>15.52</v>
      </c>
    </row>
    <row r="18" spans="1:6" x14ac:dyDescent="0.25">
      <c r="A18">
        <v>100</v>
      </c>
      <c r="B18">
        <f t="shared" si="1"/>
        <v>19.34</v>
      </c>
      <c r="C18" s="27">
        <f t="shared" si="2"/>
        <v>30</v>
      </c>
      <c r="D18" s="27">
        <f t="shared" si="3"/>
        <v>24.33</v>
      </c>
      <c r="E18">
        <f t="shared" si="0"/>
        <v>18.37</v>
      </c>
    </row>
    <row r="19" spans="1:6" x14ac:dyDescent="0.25">
      <c r="A19">
        <v>125</v>
      </c>
      <c r="B19">
        <f t="shared" si="1"/>
        <v>22.34</v>
      </c>
      <c r="C19" s="27">
        <f t="shared" si="2"/>
        <v>33.75</v>
      </c>
      <c r="D19" s="27">
        <f t="shared" si="3"/>
        <v>27.33</v>
      </c>
      <c r="E19">
        <f t="shared" si="0"/>
        <v>21.22</v>
      </c>
    </row>
    <row r="20" spans="1:6" x14ac:dyDescent="0.25">
      <c r="A20">
        <v>150</v>
      </c>
      <c r="B20">
        <f t="shared" si="1"/>
        <v>25.34</v>
      </c>
      <c r="C20" s="27">
        <f t="shared" si="2"/>
        <v>37.5</v>
      </c>
      <c r="D20" s="27">
        <f t="shared" si="3"/>
        <v>30.33</v>
      </c>
      <c r="E20">
        <f t="shared" si="0"/>
        <v>24.07</v>
      </c>
    </row>
    <row r="21" spans="1:6" x14ac:dyDescent="0.25">
      <c r="A21">
        <v>175</v>
      </c>
      <c r="B21">
        <f t="shared" si="1"/>
        <v>28.34</v>
      </c>
      <c r="C21" s="27">
        <f t="shared" si="2"/>
        <v>41.25</v>
      </c>
      <c r="D21" s="27">
        <f t="shared" si="3"/>
        <v>33.33</v>
      </c>
      <c r="E21">
        <f t="shared" si="0"/>
        <v>26.92</v>
      </c>
    </row>
    <row r="22" spans="1:6" x14ac:dyDescent="0.25">
      <c r="A22">
        <v>200</v>
      </c>
      <c r="B22">
        <f t="shared" si="1"/>
        <v>31.34</v>
      </c>
      <c r="C22" s="27">
        <f t="shared" si="2"/>
        <v>45</v>
      </c>
      <c r="D22" s="27">
        <f t="shared" si="3"/>
        <v>36.33</v>
      </c>
      <c r="E22">
        <f t="shared" si="0"/>
        <v>29.77</v>
      </c>
    </row>
    <row r="23" spans="1:6" x14ac:dyDescent="0.25">
      <c r="A23">
        <v>225</v>
      </c>
      <c r="B23">
        <f t="shared" ref="B23:B30" si="4">ROUND($D$2+(190*$E$2)+((A23-200)*$F$2),2)</f>
        <v>34.340000000000003</v>
      </c>
      <c r="C23" s="27">
        <f t="shared" si="2"/>
        <v>48.75</v>
      </c>
      <c r="D23" s="27">
        <f t="shared" si="3"/>
        <v>39.33</v>
      </c>
      <c r="E23">
        <f t="shared" si="0"/>
        <v>32.619999999999997</v>
      </c>
    </row>
    <row r="24" spans="1:6" x14ac:dyDescent="0.25">
      <c r="A24">
        <v>250</v>
      </c>
      <c r="B24">
        <f t="shared" si="4"/>
        <v>37.340000000000003</v>
      </c>
      <c r="C24" s="27">
        <f t="shared" si="2"/>
        <v>52.5</v>
      </c>
      <c r="D24" s="27">
        <f t="shared" si="3"/>
        <v>42.33</v>
      </c>
      <c r="E24">
        <f t="shared" si="0"/>
        <v>35.47</v>
      </c>
    </row>
    <row r="25" spans="1:6" x14ac:dyDescent="0.25">
      <c r="A25">
        <v>275</v>
      </c>
      <c r="B25">
        <f t="shared" si="4"/>
        <v>40.340000000000003</v>
      </c>
      <c r="C25" s="27">
        <f t="shared" si="2"/>
        <v>56.25</v>
      </c>
      <c r="D25" s="27">
        <f t="shared" si="3"/>
        <v>45.33</v>
      </c>
      <c r="E25">
        <f t="shared" si="0"/>
        <v>38.32</v>
      </c>
    </row>
    <row r="26" spans="1:6" x14ac:dyDescent="0.25">
      <c r="A26">
        <v>300</v>
      </c>
      <c r="B26">
        <f t="shared" si="4"/>
        <v>43.34</v>
      </c>
      <c r="C26" s="27">
        <f t="shared" si="2"/>
        <v>60</v>
      </c>
      <c r="D26" s="27">
        <f t="shared" si="3"/>
        <v>48.33</v>
      </c>
      <c r="E26">
        <f t="shared" si="0"/>
        <v>41.17</v>
      </c>
      <c r="F26" t="s">
        <v>561</v>
      </c>
    </row>
    <row r="27" spans="1:6" x14ac:dyDescent="0.25">
      <c r="A27">
        <v>325</v>
      </c>
      <c r="B27">
        <f t="shared" si="4"/>
        <v>46.34</v>
      </c>
      <c r="C27" s="27">
        <f t="shared" si="2"/>
        <v>63.75</v>
      </c>
      <c r="D27" s="27">
        <f t="shared" si="3"/>
        <v>51.33</v>
      </c>
      <c r="E27">
        <f t="shared" si="0"/>
        <v>44.02</v>
      </c>
    </row>
    <row r="28" spans="1:6" x14ac:dyDescent="0.25">
      <c r="A28" s="29">
        <v>350</v>
      </c>
      <c r="B28" s="29">
        <f t="shared" si="4"/>
        <v>49.34</v>
      </c>
      <c r="C28" s="30">
        <f t="shared" ref="C28:C33" si="5">ROUND(MAX($D$9,$E$9/100*A28),2)</f>
        <v>48</v>
      </c>
      <c r="D28" s="30">
        <f t="shared" ref="D28:D33" si="6">ROUND(MAX($D$10,$E$10/100*A28),2)</f>
        <v>39.36</v>
      </c>
      <c r="E28" t="s">
        <v>54</v>
      </c>
    </row>
    <row r="29" spans="1:6" x14ac:dyDescent="0.25">
      <c r="A29">
        <v>375</v>
      </c>
      <c r="B29">
        <f t="shared" si="4"/>
        <v>52.34</v>
      </c>
      <c r="C29" s="27">
        <f t="shared" si="5"/>
        <v>48</v>
      </c>
      <c r="D29" s="27">
        <f t="shared" si="6"/>
        <v>39.36</v>
      </c>
    </row>
    <row r="30" spans="1:6" x14ac:dyDescent="0.25">
      <c r="A30">
        <v>400</v>
      </c>
      <c r="B30">
        <f t="shared" si="4"/>
        <v>55.34</v>
      </c>
      <c r="C30" s="27">
        <f t="shared" si="5"/>
        <v>48</v>
      </c>
      <c r="D30" s="27">
        <f t="shared" si="6"/>
        <v>39.36</v>
      </c>
    </row>
    <row r="31" spans="1:6" x14ac:dyDescent="0.25">
      <c r="A31">
        <v>425</v>
      </c>
      <c r="B31">
        <f t="shared" ref="B31:B45" si="7">ROUND($D$2+(190*$E$2)+(200*$F$2)+((A31-400)*$G$2),2)</f>
        <v>59.09</v>
      </c>
      <c r="C31" s="27">
        <f t="shared" si="5"/>
        <v>50.02</v>
      </c>
      <c r="D31" s="27">
        <f t="shared" si="6"/>
        <v>41.01</v>
      </c>
    </row>
    <row r="32" spans="1:6" x14ac:dyDescent="0.25">
      <c r="A32">
        <v>450</v>
      </c>
      <c r="B32">
        <f t="shared" si="7"/>
        <v>62.84</v>
      </c>
      <c r="C32" s="27">
        <f t="shared" si="5"/>
        <v>52.97</v>
      </c>
      <c r="D32" s="27">
        <f t="shared" si="6"/>
        <v>43.43</v>
      </c>
    </row>
    <row r="33" spans="1:4" x14ac:dyDescent="0.25">
      <c r="A33">
        <v>475</v>
      </c>
      <c r="B33">
        <f t="shared" si="7"/>
        <v>66.59</v>
      </c>
      <c r="C33" s="27">
        <f t="shared" si="5"/>
        <v>55.91</v>
      </c>
      <c r="D33" s="27">
        <f t="shared" si="6"/>
        <v>45.84</v>
      </c>
    </row>
    <row r="34" spans="1:4" x14ac:dyDescent="0.25">
      <c r="A34">
        <v>500</v>
      </c>
      <c r="B34">
        <f t="shared" si="7"/>
        <v>70.34</v>
      </c>
      <c r="C34" s="27">
        <f t="shared" ref="C34:C39" si="8">ROUND(MAX($D$9,$F$9/100*A34),2)</f>
        <v>48</v>
      </c>
      <c r="D34" s="27">
        <f t="shared" ref="D34:D39" si="9">ROUND(MAX($D$10,$F$10/100*A34),2)</f>
        <v>39.36</v>
      </c>
    </row>
    <row r="35" spans="1:4" x14ac:dyDescent="0.25">
      <c r="A35">
        <v>550</v>
      </c>
      <c r="B35">
        <f t="shared" si="7"/>
        <v>77.84</v>
      </c>
      <c r="C35" s="27">
        <f t="shared" si="8"/>
        <v>48</v>
      </c>
      <c r="D35" s="27">
        <f t="shared" si="9"/>
        <v>39.36</v>
      </c>
    </row>
    <row r="36" spans="1:4" x14ac:dyDescent="0.25">
      <c r="A36">
        <v>600</v>
      </c>
      <c r="B36">
        <f t="shared" si="7"/>
        <v>85.34</v>
      </c>
      <c r="C36" s="27">
        <f t="shared" si="8"/>
        <v>50.16</v>
      </c>
      <c r="D36" s="27">
        <f t="shared" si="9"/>
        <v>41.16</v>
      </c>
    </row>
    <row r="37" spans="1:4" x14ac:dyDescent="0.25">
      <c r="A37">
        <v>700</v>
      </c>
      <c r="B37">
        <f t="shared" si="7"/>
        <v>100.34</v>
      </c>
      <c r="C37" s="27">
        <f t="shared" si="8"/>
        <v>58.52</v>
      </c>
      <c r="D37" s="27">
        <f t="shared" si="9"/>
        <v>48.02</v>
      </c>
    </row>
    <row r="38" spans="1:4" x14ac:dyDescent="0.25">
      <c r="A38">
        <v>800</v>
      </c>
      <c r="B38">
        <f t="shared" si="7"/>
        <v>115.34</v>
      </c>
      <c r="C38" s="27">
        <f t="shared" si="8"/>
        <v>66.88</v>
      </c>
      <c r="D38" s="27">
        <f t="shared" si="9"/>
        <v>54.88</v>
      </c>
    </row>
    <row r="39" spans="1:4" x14ac:dyDescent="0.25">
      <c r="A39">
        <v>900</v>
      </c>
      <c r="B39">
        <f t="shared" si="7"/>
        <v>130.34</v>
      </c>
      <c r="C39" s="27">
        <f t="shared" si="8"/>
        <v>75.239999999999995</v>
      </c>
      <c r="D39" s="27">
        <f t="shared" si="9"/>
        <v>61.74</v>
      </c>
    </row>
    <row r="40" spans="1:4" x14ac:dyDescent="0.25">
      <c r="A40">
        <v>1000</v>
      </c>
      <c r="B40">
        <f t="shared" si="7"/>
        <v>145.34</v>
      </c>
      <c r="C40" s="27">
        <f>ROUND($G$9/100*A40,2)</f>
        <v>69.3</v>
      </c>
      <c r="D40" s="27">
        <f>ROUND($G$10/100*A40,2)</f>
        <v>56.8</v>
      </c>
    </row>
    <row r="41" spans="1:4" x14ac:dyDescent="0.25">
      <c r="A41">
        <v>1500</v>
      </c>
      <c r="B41">
        <f t="shared" si="7"/>
        <v>220.34</v>
      </c>
      <c r="C41" s="27">
        <f>ROUND($G$9/100*A41,2)</f>
        <v>103.95</v>
      </c>
      <c r="D41" s="27">
        <f>ROUND($G$10/100*A41,2)</f>
        <v>85.2</v>
      </c>
    </row>
    <row r="42" spans="1:4" x14ac:dyDescent="0.25">
      <c r="A42">
        <v>2000</v>
      </c>
      <c r="B42">
        <f t="shared" si="7"/>
        <v>295.33999999999997</v>
      </c>
      <c r="C42" s="27">
        <f>ROUND($H$9/100*A42,2)</f>
        <v>105.6</v>
      </c>
      <c r="D42" s="27">
        <f>ROUND($H$10/100*A42,2)</f>
        <v>86.6</v>
      </c>
    </row>
    <row r="43" spans="1:4" x14ac:dyDescent="0.25">
      <c r="A43">
        <v>3000</v>
      </c>
      <c r="B43">
        <f t="shared" si="7"/>
        <v>445.34</v>
      </c>
      <c r="C43" s="27">
        <f>ROUND($H$9/100*A43,2)</f>
        <v>158.4</v>
      </c>
      <c r="D43" s="27">
        <f>ROUND($H$10/100*A43,2)</f>
        <v>129.9</v>
      </c>
    </row>
    <row r="44" spans="1:4" x14ac:dyDescent="0.25">
      <c r="A44">
        <v>4000</v>
      </c>
      <c r="B44">
        <f t="shared" si="7"/>
        <v>595.34</v>
      </c>
      <c r="C44" s="27">
        <f>ROUND($H$9/100*A44,2)</f>
        <v>211.2</v>
      </c>
      <c r="D44" s="27">
        <f>ROUND($H$10/100*A44,2)</f>
        <v>173.2</v>
      </c>
    </row>
    <row r="45" spans="1:4" x14ac:dyDescent="0.25">
      <c r="A45">
        <v>5000</v>
      </c>
      <c r="B45">
        <f t="shared" si="7"/>
        <v>745.34</v>
      </c>
      <c r="C45" s="27">
        <f>ROUND($I$9/100*A45,2)</f>
        <v>242</v>
      </c>
      <c r="D45" s="27">
        <f>ROUND($I$10/100*A45,2)</f>
        <v>198.5</v>
      </c>
    </row>
    <row r="46" spans="1:4" x14ac:dyDescent="0.25">
      <c r="C46" s="27"/>
      <c r="D46" s="27"/>
    </row>
    <row r="47" spans="1:4" x14ac:dyDescent="0.25">
      <c r="C47" s="27"/>
      <c r="D47" s="27"/>
    </row>
    <row r="48" spans="1:4" x14ac:dyDescent="0.25">
      <c r="C48" s="27"/>
      <c r="D48" s="27"/>
    </row>
    <row r="49" spans="3:4" x14ac:dyDescent="0.25">
      <c r="C49" s="27"/>
      <c r="D49" s="27"/>
    </row>
    <row r="50" spans="3:4" x14ac:dyDescent="0.25">
      <c r="C50" s="27"/>
      <c r="D50" s="27"/>
    </row>
    <row r="51" spans="3:4" x14ac:dyDescent="0.25">
      <c r="C51" s="27"/>
      <c r="D51" s="27"/>
    </row>
    <row r="52" spans="3:4" x14ac:dyDescent="0.25">
      <c r="C52" s="27"/>
      <c r="D52" s="27"/>
    </row>
    <row r="53" spans="3:4" x14ac:dyDescent="0.25">
      <c r="C53" s="27"/>
      <c r="D53" s="27"/>
    </row>
    <row r="54" spans="3:4" x14ac:dyDescent="0.25">
      <c r="C54" s="27"/>
      <c r="D54" s="27"/>
    </row>
    <row r="55" spans="3:4" x14ac:dyDescent="0.25">
      <c r="C55" s="27"/>
      <c r="D55" s="27"/>
    </row>
    <row r="56" spans="3:4" x14ac:dyDescent="0.25">
      <c r="C56" s="27"/>
      <c r="D56" s="27"/>
    </row>
    <row r="57" spans="3:4" x14ac:dyDescent="0.25">
      <c r="C57" s="27"/>
      <c r="D57" s="27"/>
    </row>
    <row r="58" spans="3:4" x14ac:dyDescent="0.25">
      <c r="C58" s="27"/>
      <c r="D58" s="27"/>
    </row>
    <row r="59" spans="3:4" x14ac:dyDescent="0.25">
      <c r="C59" s="27"/>
      <c r="D59" s="27"/>
    </row>
    <row r="60" spans="3:4" x14ac:dyDescent="0.25">
      <c r="C60" s="27"/>
      <c r="D60" s="27"/>
    </row>
    <row r="61" spans="3:4" x14ac:dyDescent="0.25">
      <c r="C61" s="27"/>
      <c r="D61" s="27"/>
    </row>
    <row r="62" spans="3:4" x14ac:dyDescent="0.25">
      <c r="C62" s="27"/>
      <c r="D62" s="27"/>
    </row>
    <row r="63" spans="3:4" x14ac:dyDescent="0.25">
      <c r="C63" s="27"/>
      <c r="D63" s="27"/>
    </row>
    <row r="64" spans="3:4" x14ac:dyDescent="0.25">
      <c r="C64" s="27"/>
      <c r="D64" s="27"/>
    </row>
    <row r="65" spans="3:4" x14ac:dyDescent="0.25">
      <c r="C65" s="27"/>
      <c r="D65" s="27"/>
    </row>
    <row r="66" spans="3:4" x14ac:dyDescent="0.25">
      <c r="C66" s="27"/>
      <c r="D66" s="27"/>
    </row>
    <row r="67" spans="3:4" x14ac:dyDescent="0.25">
      <c r="C67" s="27"/>
      <c r="D67" s="27"/>
    </row>
    <row r="68" spans="3:4" x14ac:dyDescent="0.25">
      <c r="C68" s="27"/>
      <c r="D68" s="27"/>
    </row>
    <row r="69" spans="3:4" x14ac:dyDescent="0.25">
      <c r="C69" s="27"/>
      <c r="D69" s="27"/>
    </row>
    <row r="70" spans="3:4" x14ac:dyDescent="0.25">
      <c r="C70" s="27"/>
      <c r="D70" s="27"/>
    </row>
    <row r="71" spans="3:4" x14ac:dyDescent="0.25">
      <c r="C71" s="27"/>
      <c r="D71" s="27"/>
    </row>
    <row r="72" spans="3:4" x14ac:dyDescent="0.25">
      <c r="C72" s="27"/>
      <c r="D72" s="27"/>
    </row>
    <row r="73" spans="3:4" x14ac:dyDescent="0.25">
      <c r="C73" s="27"/>
      <c r="D73" s="27"/>
    </row>
    <row r="74" spans="3:4" x14ac:dyDescent="0.25">
      <c r="C74" s="27"/>
      <c r="D74" s="27"/>
    </row>
    <row r="75" spans="3:4" x14ac:dyDescent="0.25">
      <c r="C75" s="27"/>
      <c r="D75" s="27"/>
    </row>
    <row r="76" spans="3:4" x14ac:dyDescent="0.25">
      <c r="C76" s="27"/>
      <c r="D76" s="27"/>
    </row>
    <row r="77" spans="3:4" x14ac:dyDescent="0.25">
      <c r="C77" s="27"/>
      <c r="D77" s="27"/>
    </row>
    <row r="78" spans="3:4" x14ac:dyDescent="0.25">
      <c r="C78" s="27"/>
      <c r="D78" s="27"/>
    </row>
    <row r="79" spans="3:4" x14ac:dyDescent="0.25">
      <c r="C79" s="27"/>
      <c r="D79" s="27"/>
    </row>
    <row r="80" spans="3:4" x14ac:dyDescent="0.25">
      <c r="C80" s="27"/>
      <c r="D80" s="27"/>
    </row>
    <row r="81" spans="3:4" x14ac:dyDescent="0.25">
      <c r="C81" s="27"/>
      <c r="D81" s="27"/>
    </row>
    <row r="82" spans="3:4" x14ac:dyDescent="0.25">
      <c r="C82" s="27"/>
      <c r="D82" s="27"/>
    </row>
    <row r="83" spans="3:4" x14ac:dyDescent="0.25">
      <c r="C83" s="27"/>
      <c r="D83" s="27"/>
    </row>
    <row r="84" spans="3:4" x14ac:dyDescent="0.25">
      <c r="C84" s="27"/>
      <c r="D84" s="27"/>
    </row>
    <row r="85" spans="3:4" x14ac:dyDescent="0.25">
      <c r="C85" s="27"/>
      <c r="D85" s="27"/>
    </row>
    <row r="86" spans="3:4" x14ac:dyDescent="0.25">
      <c r="C86" s="27"/>
      <c r="D86" s="27"/>
    </row>
    <row r="87" spans="3:4" x14ac:dyDescent="0.25">
      <c r="C87" s="27"/>
      <c r="D87" s="27"/>
    </row>
    <row r="88" spans="3:4" x14ac:dyDescent="0.25">
      <c r="C88" s="27"/>
      <c r="D88" s="27"/>
    </row>
    <row r="89" spans="3:4" x14ac:dyDescent="0.25">
      <c r="C89" s="27"/>
      <c r="D89" s="27"/>
    </row>
    <row r="90" spans="3:4" x14ac:dyDescent="0.25">
      <c r="C90" s="27"/>
      <c r="D90" s="27"/>
    </row>
    <row r="91" spans="3:4" x14ac:dyDescent="0.25">
      <c r="C91" s="27"/>
      <c r="D91" s="27"/>
    </row>
    <row r="92" spans="3:4" x14ac:dyDescent="0.25">
      <c r="C92" s="27"/>
      <c r="D92" s="27"/>
    </row>
    <row r="93" spans="3:4" x14ac:dyDescent="0.25">
      <c r="C93" s="27"/>
      <c r="D93" s="27"/>
    </row>
    <row r="94" spans="3:4" x14ac:dyDescent="0.25">
      <c r="C94" s="27"/>
      <c r="D94" s="27"/>
    </row>
    <row r="95" spans="3:4" x14ac:dyDescent="0.25">
      <c r="C95" s="27"/>
      <c r="D95" s="27"/>
    </row>
    <row r="96" spans="3:4" x14ac:dyDescent="0.25">
      <c r="C96" s="27"/>
      <c r="D96" s="27"/>
    </row>
    <row r="97" spans="3:4" x14ac:dyDescent="0.25">
      <c r="C97" s="27"/>
      <c r="D97" s="27"/>
    </row>
    <row r="98" spans="3:4" x14ac:dyDescent="0.25">
      <c r="C98" s="27"/>
      <c r="D98" s="27"/>
    </row>
    <row r="99" spans="3:4" x14ac:dyDescent="0.25">
      <c r="C99" s="27"/>
      <c r="D99" s="27"/>
    </row>
    <row r="100" spans="3:4" x14ac:dyDescent="0.25">
      <c r="C100" s="27"/>
      <c r="D100" s="27"/>
    </row>
    <row r="101" spans="3:4" x14ac:dyDescent="0.25">
      <c r="C101" s="27"/>
      <c r="D101" s="27"/>
    </row>
    <row r="102" spans="3:4" x14ac:dyDescent="0.25">
      <c r="C102" s="27"/>
      <c r="D102" s="27"/>
    </row>
    <row r="103" spans="3:4" x14ac:dyDescent="0.25">
      <c r="C103" s="27"/>
      <c r="D103" s="27"/>
    </row>
    <row r="104" spans="3:4" x14ac:dyDescent="0.25">
      <c r="C104" s="27"/>
      <c r="D104" s="27"/>
    </row>
    <row r="105" spans="3:4" x14ac:dyDescent="0.25">
      <c r="C105" s="27"/>
      <c r="D105" s="27"/>
    </row>
    <row r="106" spans="3:4" x14ac:dyDescent="0.25">
      <c r="C106" s="27"/>
      <c r="D106" s="27"/>
    </row>
    <row r="107" spans="3:4" x14ac:dyDescent="0.25">
      <c r="C107" s="27"/>
      <c r="D107" s="27"/>
    </row>
    <row r="108" spans="3:4" x14ac:dyDescent="0.25">
      <c r="C108" s="27"/>
      <c r="D108" s="27"/>
    </row>
    <row r="109" spans="3:4" x14ac:dyDescent="0.25">
      <c r="C109" s="27"/>
      <c r="D109" s="27"/>
    </row>
    <row r="110" spans="3:4" x14ac:dyDescent="0.25">
      <c r="C110" s="27"/>
      <c r="D110" s="27"/>
    </row>
    <row r="111" spans="3:4" x14ac:dyDescent="0.25">
      <c r="C111" s="27"/>
      <c r="D111" s="27"/>
    </row>
    <row r="112" spans="3:4" x14ac:dyDescent="0.25">
      <c r="C112" s="27"/>
      <c r="D112" s="27"/>
    </row>
    <row r="113" spans="3:4" x14ac:dyDescent="0.25">
      <c r="C113" s="27"/>
      <c r="D113" s="27"/>
    </row>
    <row r="114" spans="3:4" x14ac:dyDescent="0.25">
      <c r="C114" s="27"/>
      <c r="D114" s="27"/>
    </row>
    <row r="115" spans="3:4" x14ac:dyDescent="0.25">
      <c r="C115" s="27"/>
      <c r="D115" s="27"/>
    </row>
    <row r="116" spans="3:4" x14ac:dyDescent="0.25">
      <c r="C116" s="27"/>
      <c r="D116" s="27"/>
    </row>
    <row r="117" spans="3:4" x14ac:dyDescent="0.25">
      <c r="C117" s="27"/>
      <c r="D117" s="27"/>
    </row>
    <row r="118" spans="3:4" x14ac:dyDescent="0.25">
      <c r="C118" s="27"/>
      <c r="D118" s="27"/>
    </row>
    <row r="119" spans="3:4" x14ac:dyDescent="0.25">
      <c r="C119" s="27"/>
      <c r="D119" s="27"/>
    </row>
    <row r="120" spans="3:4" x14ac:dyDescent="0.25">
      <c r="C120" s="27"/>
      <c r="D120" s="27"/>
    </row>
    <row r="121" spans="3:4" x14ac:dyDescent="0.25">
      <c r="C121" s="27"/>
      <c r="D121" s="27"/>
    </row>
    <row r="122" spans="3:4" x14ac:dyDescent="0.25">
      <c r="C122" s="27"/>
      <c r="D122" s="27"/>
    </row>
    <row r="123" spans="3:4" x14ac:dyDescent="0.25">
      <c r="C123" s="27"/>
      <c r="D123" s="27"/>
    </row>
    <row r="124" spans="3:4" x14ac:dyDescent="0.25">
      <c r="C124" s="27"/>
      <c r="D124" s="27"/>
    </row>
    <row r="125" spans="3:4" x14ac:dyDescent="0.25">
      <c r="C125" s="27"/>
      <c r="D125" s="27"/>
    </row>
    <row r="126" spans="3:4" x14ac:dyDescent="0.25">
      <c r="C126" s="27"/>
      <c r="D126" s="27"/>
    </row>
    <row r="127" spans="3:4" x14ac:dyDescent="0.25">
      <c r="C127" s="27"/>
      <c r="D127" s="27"/>
    </row>
    <row r="128" spans="3:4" x14ac:dyDescent="0.25">
      <c r="C128" s="27"/>
      <c r="D128" s="27"/>
    </row>
    <row r="129" spans="3:4" x14ac:dyDescent="0.25">
      <c r="C129" s="27"/>
      <c r="D129" s="27"/>
    </row>
    <row r="130" spans="3:4" x14ac:dyDescent="0.25">
      <c r="C130" s="27"/>
      <c r="D130" s="27"/>
    </row>
    <row r="131" spans="3:4" x14ac:dyDescent="0.25">
      <c r="C131" s="27"/>
      <c r="D131" s="27"/>
    </row>
    <row r="132" spans="3:4" x14ac:dyDescent="0.25">
      <c r="C132" s="27"/>
      <c r="D132" s="27"/>
    </row>
    <row r="133" spans="3:4" x14ac:dyDescent="0.25">
      <c r="C133" s="27"/>
      <c r="D133" s="27"/>
    </row>
    <row r="134" spans="3:4" x14ac:dyDescent="0.25">
      <c r="C134" s="27"/>
      <c r="D134" s="27"/>
    </row>
    <row r="135" spans="3:4" x14ac:dyDescent="0.25">
      <c r="C135" s="27"/>
      <c r="D135" s="27"/>
    </row>
    <row r="136" spans="3:4" x14ac:dyDescent="0.25">
      <c r="C136" s="27"/>
      <c r="D136" s="27"/>
    </row>
    <row r="137" spans="3:4" x14ac:dyDescent="0.25">
      <c r="C137" s="27"/>
      <c r="D137" s="27"/>
    </row>
    <row r="138" spans="3:4" x14ac:dyDescent="0.25">
      <c r="C138" s="27"/>
      <c r="D138" s="27"/>
    </row>
    <row r="139" spans="3:4" x14ac:dyDescent="0.25">
      <c r="C139" s="27"/>
      <c r="D139" s="27"/>
    </row>
    <row r="140" spans="3:4" x14ac:dyDescent="0.25">
      <c r="C140" s="27"/>
      <c r="D140" s="27"/>
    </row>
    <row r="141" spans="3:4" x14ac:dyDescent="0.25">
      <c r="C141" s="27"/>
      <c r="D141" s="27"/>
    </row>
    <row r="142" spans="3:4" x14ac:dyDescent="0.25">
      <c r="C142" s="27"/>
      <c r="D142" s="27"/>
    </row>
    <row r="143" spans="3:4" x14ac:dyDescent="0.25">
      <c r="C143" s="27"/>
      <c r="D143" s="27"/>
    </row>
    <row r="144" spans="3:4" x14ac:dyDescent="0.25">
      <c r="C144" s="27"/>
      <c r="D144" s="27"/>
    </row>
    <row r="145" spans="3:4" x14ac:dyDescent="0.25">
      <c r="C145" s="27"/>
      <c r="D145" s="27"/>
    </row>
    <row r="146" spans="3:4" x14ac:dyDescent="0.25">
      <c r="C146" s="27"/>
      <c r="D146" s="27"/>
    </row>
    <row r="147" spans="3:4" x14ac:dyDescent="0.25">
      <c r="C147" s="27"/>
      <c r="D147" s="27"/>
    </row>
    <row r="148" spans="3:4" x14ac:dyDescent="0.25">
      <c r="C148" s="27"/>
      <c r="D148" s="27"/>
    </row>
    <row r="149" spans="3:4" x14ac:dyDescent="0.25">
      <c r="C149" s="27"/>
      <c r="D149" s="27"/>
    </row>
    <row r="150" spans="3:4" x14ac:dyDescent="0.25">
      <c r="C150" s="27"/>
      <c r="D150" s="27"/>
    </row>
    <row r="151" spans="3:4" x14ac:dyDescent="0.25">
      <c r="C151" s="27"/>
      <c r="D151" s="27"/>
    </row>
    <row r="152" spans="3:4" x14ac:dyDescent="0.25">
      <c r="C152" s="27"/>
      <c r="D152" s="27"/>
    </row>
    <row r="153" spans="3:4" x14ac:dyDescent="0.25">
      <c r="C153" s="27"/>
      <c r="D153" s="27"/>
    </row>
    <row r="154" spans="3:4" x14ac:dyDescent="0.25">
      <c r="C154" s="27"/>
      <c r="D154" s="27"/>
    </row>
    <row r="155" spans="3:4" x14ac:dyDescent="0.25">
      <c r="C155" s="27"/>
      <c r="D155" s="27"/>
    </row>
    <row r="156" spans="3:4" x14ac:dyDescent="0.25">
      <c r="C156" s="27"/>
      <c r="D156" s="27"/>
    </row>
    <row r="157" spans="3:4" x14ac:dyDescent="0.25">
      <c r="C157" s="27"/>
      <c r="D157" s="27"/>
    </row>
    <row r="158" spans="3:4" x14ac:dyDescent="0.25">
      <c r="C158" s="27"/>
      <c r="D158" s="27"/>
    </row>
    <row r="159" spans="3:4" x14ac:dyDescent="0.25">
      <c r="C159" s="27"/>
      <c r="D159" s="27"/>
    </row>
    <row r="160" spans="3:4" x14ac:dyDescent="0.25">
      <c r="C160" s="27"/>
      <c r="D160" s="27"/>
    </row>
    <row r="161" spans="3:4" x14ac:dyDescent="0.25">
      <c r="C161" s="27"/>
      <c r="D161" s="27"/>
    </row>
    <row r="162" spans="3:4" x14ac:dyDescent="0.25">
      <c r="C162" s="27"/>
      <c r="D162" s="27"/>
    </row>
    <row r="163" spans="3:4" x14ac:dyDescent="0.25">
      <c r="C163" s="27"/>
      <c r="D163" s="27"/>
    </row>
    <row r="164" spans="3:4" x14ac:dyDescent="0.25">
      <c r="C164" s="27"/>
      <c r="D164" s="27"/>
    </row>
    <row r="165" spans="3:4" x14ac:dyDescent="0.25">
      <c r="C165" s="27"/>
      <c r="D165" s="27"/>
    </row>
    <row r="166" spans="3:4" x14ac:dyDescent="0.25">
      <c r="C166" s="27"/>
      <c r="D166" s="27"/>
    </row>
    <row r="167" spans="3:4" x14ac:dyDescent="0.25">
      <c r="C167" s="27"/>
      <c r="D167" s="27"/>
    </row>
    <row r="168" spans="3:4" x14ac:dyDescent="0.25">
      <c r="C168" s="27"/>
      <c r="D168" s="27"/>
    </row>
    <row r="169" spans="3:4" x14ac:dyDescent="0.25">
      <c r="C169" s="27"/>
      <c r="D169" s="27"/>
    </row>
    <row r="170" spans="3:4" x14ac:dyDescent="0.25">
      <c r="C170" s="27"/>
      <c r="D170" s="27"/>
    </row>
    <row r="171" spans="3:4" x14ac:dyDescent="0.25">
      <c r="C171" s="27"/>
      <c r="D171" s="27"/>
    </row>
    <row r="172" spans="3:4" x14ac:dyDescent="0.25">
      <c r="C172" s="27"/>
      <c r="D172" s="27"/>
    </row>
    <row r="173" spans="3:4" x14ac:dyDescent="0.25">
      <c r="C173" s="27"/>
      <c r="D173" s="27"/>
    </row>
    <row r="174" spans="3:4" x14ac:dyDescent="0.25">
      <c r="C174" s="27"/>
      <c r="D174" s="27"/>
    </row>
    <row r="175" spans="3:4" x14ac:dyDescent="0.25">
      <c r="C175" s="27"/>
      <c r="D175" s="27"/>
    </row>
    <row r="176" spans="3:4" x14ac:dyDescent="0.25">
      <c r="C176" s="27"/>
      <c r="D176" s="27"/>
    </row>
    <row r="177" spans="3:4" x14ac:dyDescent="0.25">
      <c r="C177" s="27"/>
      <c r="D177" s="27"/>
    </row>
    <row r="178" spans="3:4" x14ac:dyDescent="0.25">
      <c r="C178" s="27"/>
      <c r="D178" s="27"/>
    </row>
    <row r="179" spans="3:4" x14ac:dyDescent="0.25">
      <c r="C179" s="27"/>
      <c r="D179" s="27"/>
    </row>
    <row r="180" spans="3:4" x14ac:dyDescent="0.25">
      <c r="C180" s="27"/>
      <c r="D180" s="27"/>
    </row>
    <row r="181" spans="3:4" x14ac:dyDescent="0.25">
      <c r="C181" s="27"/>
      <c r="D181" s="27"/>
    </row>
    <row r="182" spans="3:4" x14ac:dyDescent="0.25">
      <c r="C182" s="27"/>
      <c r="D182" s="27"/>
    </row>
    <row r="183" spans="3:4" x14ac:dyDescent="0.25">
      <c r="C183" s="27"/>
      <c r="D183" s="27"/>
    </row>
    <row r="184" spans="3:4" x14ac:dyDescent="0.25">
      <c r="C184" s="27"/>
      <c r="D184" s="27"/>
    </row>
    <row r="185" spans="3:4" x14ac:dyDescent="0.25">
      <c r="C185" s="27"/>
      <c r="D185" s="27"/>
    </row>
    <row r="186" spans="3:4" x14ac:dyDescent="0.25">
      <c r="C186" s="27"/>
      <c r="D186" s="27"/>
    </row>
    <row r="187" spans="3:4" x14ac:dyDescent="0.25">
      <c r="C187" s="27"/>
      <c r="D187" s="27"/>
    </row>
    <row r="188" spans="3:4" x14ac:dyDescent="0.25">
      <c r="C188" s="27"/>
      <c r="D188" s="27"/>
    </row>
    <row r="189" spans="3:4" x14ac:dyDescent="0.25">
      <c r="C189" s="27"/>
      <c r="D189" s="27"/>
    </row>
    <row r="190" spans="3:4" x14ac:dyDescent="0.25">
      <c r="C190" s="27"/>
      <c r="D190" s="27"/>
    </row>
    <row r="191" spans="3:4" x14ac:dyDescent="0.25">
      <c r="C191" s="27"/>
      <c r="D191" s="27"/>
    </row>
    <row r="192" spans="3:4" x14ac:dyDescent="0.25">
      <c r="C192" s="27"/>
      <c r="D192" s="27"/>
    </row>
    <row r="193" spans="3:4" x14ac:dyDescent="0.25">
      <c r="C193" s="27"/>
      <c r="D193" s="27"/>
    </row>
    <row r="194" spans="3:4" x14ac:dyDescent="0.25">
      <c r="C194" s="27"/>
      <c r="D194" s="27"/>
    </row>
    <row r="195" spans="3:4" x14ac:dyDescent="0.25">
      <c r="C195" s="27"/>
      <c r="D195" s="27"/>
    </row>
    <row r="196" spans="3:4" x14ac:dyDescent="0.25">
      <c r="C196" s="27"/>
      <c r="D196" s="27"/>
    </row>
    <row r="197" spans="3:4" x14ac:dyDescent="0.25">
      <c r="C197" s="27"/>
      <c r="D197" s="27"/>
    </row>
    <row r="198" spans="3:4" x14ac:dyDescent="0.25">
      <c r="C198" s="27"/>
      <c r="D198" s="27"/>
    </row>
    <row r="199" spans="3:4" x14ac:dyDescent="0.25">
      <c r="C199" s="27"/>
      <c r="D199" s="27"/>
    </row>
    <row r="200" spans="3:4" x14ac:dyDescent="0.25">
      <c r="C200" s="27"/>
      <c r="D200" s="27"/>
    </row>
    <row r="201" spans="3:4" x14ac:dyDescent="0.25">
      <c r="C201" s="27"/>
      <c r="D201" s="27"/>
    </row>
    <row r="202" spans="3:4" x14ac:dyDescent="0.25">
      <c r="C202" s="27"/>
      <c r="D202" s="27"/>
    </row>
    <row r="203" spans="3:4" x14ac:dyDescent="0.25">
      <c r="C203" s="27"/>
      <c r="D203" s="27"/>
    </row>
    <row r="204" spans="3:4" x14ac:dyDescent="0.25">
      <c r="C204" s="27"/>
      <c r="D204" s="27"/>
    </row>
    <row r="205" spans="3:4" x14ac:dyDescent="0.25">
      <c r="C205" s="27"/>
      <c r="D205" s="27"/>
    </row>
    <row r="206" spans="3:4" x14ac:dyDescent="0.25">
      <c r="C206" s="27"/>
      <c r="D206" s="27"/>
    </row>
    <row r="207" spans="3:4" x14ac:dyDescent="0.25">
      <c r="C207" s="27"/>
      <c r="D207" s="27"/>
    </row>
    <row r="208" spans="3:4" x14ac:dyDescent="0.25">
      <c r="C208" s="27"/>
      <c r="D208" s="27"/>
    </row>
    <row r="209" spans="3:4" x14ac:dyDescent="0.25">
      <c r="C209" s="27"/>
      <c r="D209" s="27"/>
    </row>
    <row r="210" spans="3:4" x14ac:dyDescent="0.25">
      <c r="C210" s="27"/>
      <c r="D210" s="27"/>
    </row>
    <row r="211" spans="3:4" x14ac:dyDescent="0.25">
      <c r="C211" s="27"/>
      <c r="D211" s="27"/>
    </row>
    <row r="212" spans="3:4" x14ac:dyDescent="0.25">
      <c r="C212" s="27"/>
      <c r="D212" s="27"/>
    </row>
    <row r="213" spans="3:4" x14ac:dyDescent="0.25">
      <c r="C213" s="27"/>
      <c r="D213" s="27"/>
    </row>
    <row r="214" spans="3:4" x14ac:dyDescent="0.25">
      <c r="C214" s="27"/>
      <c r="D214" s="27"/>
    </row>
    <row r="215" spans="3:4" x14ac:dyDescent="0.25">
      <c r="C215" s="27"/>
      <c r="D215" s="27"/>
    </row>
    <row r="216" spans="3:4" x14ac:dyDescent="0.25">
      <c r="C216" s="27"/>
      <c r="D216" s="27"/>
    </row>
    <row r="217" spans="3:4" x14ac:dyDescent="0.25">
      <c r="C217" s="27"/>
      <c r="D217" s="27"/>
    </row>
    <row r="218" spans="3:4" x14ac:dyDescent="0.25">
      <c r="C218" s="27"/>
      <c r="D218" s="27"/>
    </row>
    <row r="219" spans="3:4" x14ac:dyDescent="0.25">
      <c r="C219" s="27"/>
      <c r="D219" s="27"/>
    </row>
    <row r="220" spans="3:4" x14ac:dyDescent="0.25">
      <c r="C220" s="27"/>
      <c r="D220" s="27"/>
    </row>
    <row r="221" spans="3:4" x14ac:dyDescent="0.25">
      <c r="C221" s="27"/>
      <c r="D221" s="27"/>
    </row>
    <row r="222" spans="3:4" x14ac:dyDescent="0.25">
      <c r="C222" s="27"/>
      <c r="D222" s="27"/>
    </row>
    <row r="223" spans="3:4" x14ac:dyDescent="0.25">
      <c r="C223" s="27"/>
      <c r="D223" s="27"/>
    </row>
    <row r="224" spans="3:4" x14ac:dyDescent="0.25">
      <c r="C224" s="27"/>
      <c r="D224" s="27"/>
    </row>
    <row r="225" spans="3:4" x14ac:dyDescent="0.25">
      <c r="C225" s="27"/>
      <c r="D225" s="27"/>
    </row>
    <row r="226" spans="3:4" x14ac:dyDescent="0.25">
      <c r="C226" s="27"/>
      <c r="D226" s="27"/>
    </row>
    <row r="227" spans="3:4" x14ac:dyDescent="0.25">
      <c r="C227" s="27"/>
      <c r="D227" s="27"/>
    </row>
    <row r="228" spans="3:4" x14ac:dyDescent="0.25">
      <c r="C228" s="27"/>
      <c r="D228" s="27"/>
    </row>
    <row r="229" spans="3:4" x14ac:dyDescent="0.25">
      <c r="C229" s="27"/>
      <c r="D229" s="27"/>
    </row>
    <row r="230" spans="3:4" x14ac:dyDescent="0.25">
      <c r="C230" s="27"/>
      <c r="D230" s="27"/>
    </row>
    <row r="231" spans="3:4" x14ac:dyDescent="0.25">
      <c r="C231" s="27"/>
      <c r="D231" s="27"/>
    </row>
    <row r="232" spans="3:4" x14ac:dyDescent="0.25">
      <c r="C232" s="27"/>
      <c r="D232" s="27"/>
    </row>
    <row r="233" spans="3:4" x14ac:dyDescent="0.25">
      <c r="C233" s="27"/>
      <c r="D233" s="27"/>
    </row>
    <row r="234" spans="3:4" x14ac:dyDescent="0.25">
      <c r="C234" s="27"/>
      <c r="D234" s="27"/>
    </row>
    <row r="235" spans="3:4" x14ac:dyDescent="0.25">
      <c r="C235" s="27"/>
      <c r="D235" s="27"/>
    </row>
    <row r="236" spans="3:4" x14ac:dyDescent="0.25">
      <c r="C236" s="27"/>
      <c r="D236" s="27"/>
    </row>
    <row r="237" spans="3:4" x14ac:dyDescent="0.25">
      <c r="C237" s="27"/>
      <c r="D237" s="27"/>
    </row>
    <row r="238" spans="3:4" x14ac:dyDescent="0.25">
      <c r="C238" s="27"/>
      <c r="D238" s="27"/>
    </row>
    <row r="239" spans="3:4" x14ac:dyDescent="0.25">
      <c r="C239" s="27"/>
      <c r="D239" s="27"/>
    </row>
    <row r="240" spans="3:4" x14ac:dyDescent="0.25">
      <c r="C240" s="27"/>
      <c r="D240" s="27"/>
    </row>
    <row r="241" spans="3:4" x14ac:dyDescent="0.25">
      <c r="C241" s="27"/>
      <c r="D241" s="27"/>
    </row>
    <row r="242" spans="3:4" x14ac:dyDescent="0.25">
      <c r="C242" s="27"/>
      <c r="D242" s="27"/>
    </row>
    <row r="243" spans="3:4" x14ac:dyDescent="0.25">
      <c r="C243" s="27"/>
      <c r="D243" s="27"/>
    </row>
    <row r="244" spans="3:4" x14ac:dyDescent="0.25">
      <c r="C244" s="27"/>
      <c r="D244" s="27"/>
    </row>
    <row r="245" spans="3:4" x14ac:dyDescent="0.25">
      <c r="C245" s="27"/>
      <c r="D245" s="27"/>
    </row>
    <row r="246" spans="3:4" x14ac:dyDescent="0.25">
      <c r="C246" s="27"/>
      <c r="D246" s="27"/>
    </row>
    <row r="247" spans="3:4" x14ac:dyDescent="0.25">
      <c r="C247" s="27"/>
      <c r="D247" s="27"/>
    </row>
    <row r="248" spans="3:4" x14ac:dyDescent="0.25">
      <c r="C248" s="27"/>
      <c r="D248" s="27"/>
    </row>
    <row r="249" spans="3:4" x14ac:dyDescent="0.25">
      <c r="C249" s="27"/>
      <c r="D249" s="27"/>
    </row>
    <row r="250" spans="3:4" x14ac:dyDescent="0.25">
      <c r="C250" s="27"/>
      <c r="D250" s="27"/>
    </row>
    <row r="251" spans="3:4" x14ac:dyDescent="0.25">
      <c r="C251" s="27"/>
      <c r="D251" s="27"/>
    </row>
    <row r="252" spans="3:4" x14ac:dyDescent="0.25">
      <c r="C252" s="27"/>
      <c r="D252" s="27"/>
    </row>
    <row r="253" spans="3:4" x14ac:dyDescent="0.25">
      <c r="C253" s="27"/>
      <c r="D253" s="27"/>
    </row>
    <row r="254" spans="3:4" x14ac:dyDescent="0.25">
      <c r="C254" s="27"/>
      <c r="D254" s="27"/>
    </row>
    <row r="255" spans="3:4" x14ac:dyDescent="0.25">
      <c r="C255" s="27"/>
      <c r="D255" s="27"/>
    </row>
    <row r="256" spans="3:4" x14ac:dyDescent="0.25">
      <c r="C256" s="27"/>
      <c r="D256" s="27"/>
    </row>
    <row r="257" spans="3:4" x14ac:dyDescent="0.25">
      <c r="C257" s="27"/>
      <c r="D257" s="27"/>
    </row>
    <row r="258" spans="3:4" x14ac:dyDescent="0.25">
      <c r="C258" s="27"/>
      <c r="D258" s="27"/>
    </row>
    <row r="259" spans="3:4" x14ac:dyDescent="0.25">
      <c r="C259" s="27"/>
      <c r="D259" s="27"/>
    </row>
    <row r="260" spans="3:4" x14ac:dyDescent="0.25">
      <c r="C260" s="27"/>
      <c r="D260" s="27"/>
    </row>
    <row r="261" spans="3:4" x14ac:dyDescent="0.25">
      <c r="C261" s="27"/>
      <c r="D261" s="27"/>
    </row>
    <row r="262" spans="3:4" x14ac:dyDescent="0.25">
      <c r="C262" s="27"/>
      <c r="D262" s="27"/>
    </row>
    <row r="263" spans="3:4" x14ac:dyDescent="0.25">
      <c r="C263" s="27"/>
      <c r="D263" s="27"/>
    </row>
    <row r="264" spans="3:4" x14ac:dyDescent="0.25">
      <c r="C264" s="27"/>
      <c r="D264" s="27"/>
    </row>
    <row r="265" spans="3:4" x14ac:dyDescent="0.25">
      <c r="C265" s="27"/>
      <c r="D265" s="27"/>
    </row>
    <row r="266" spans="3:4" x14ac:dyDescent="0.25">
      <c r="C266" s="27"/>
      <c r="D266" s="27"/>
    </row>
    <row r="267" spans="3:4" x14ac:dyDescent="0.25">
      <c r="C267" s="27"/>
      <c r="D267" s="27"/>
    </row>
    <row r="268" spans="3:4" x14ac:dyDescent="0.25">
      <c r="C268" s="27"/>
      <c r="D268" s="27"/>
    </row>
    <row r="269" spans="3:4" x14ac:dyDescent="0.25">
      <c r="C269" s="27"/>
      <c r="D269" s="27"/>
    </row>
    <row r="270" spans="3:4" x14ac:dyDescent="0.25">
      <c r="C270" s="27"/>
      <c r="D270" s="27"/>
    </row>
    <row r="271" spans="3:4" x14ac:dyDescent="0.25">
      <c r="C271" s="27"/>
      <c r="D271" s="27"/>
    </row>
    <row r="272" spans="3:4" x14ac:dyDescent="0.25">
      <c r="C272" s="27"/>
      <c r="D272" s="27"/>
    </row>
    <row r="273" spans="3:4" x14ac:dyDescent="0.25">
      <c r="C273" s="27"/>
      <c r="D273" s="27"/>
    </row>
    <row r="274" spans="3:4" x14ac:dyDescent="0.25">
      <c r="C274" s="27"/>
      <c r="D274" s="27"/>
    </row>
    <row r="275" spans="3:4" x14ac:dyDescent="0.25">
      <c r="C275" s="27"/>
      <c r="D275" s="27"/>
    </row>
    <row r="276" spans="3:4" x14ac:dyDescent="0.25">
      <c r="C276" s="27"/>
      <c r="D276" s="27"/>
    </row>
    <row r="277" spans="3:4" x14ac:dyDescent="0.25">
      <c r="C277" s="27"/>
      <c r="D277" s="27"/>
    </row>
    <row r="278" spans="3:4" x14ac:dyDescent="0.25">
      <c r="C278" s="27"/>
      <c r="D278" s="27"/>
    </row>
    <row r="279" spans="3:4" x14ac:dyDescent="0.25">
      <c r="C279" s="27"/>
      <c r="D279" s="27"/>
    </row>
    <row r="280" spans="3:4" x14ac:dyDescent="0.25">
      <c r="C280" s="27"/>
      <c r="D280" s="27"/>
    </row>
    <row r="281" spans="3:4" x14ac:dyDescent="0.25">
      <c r="C281" s="27"/>
      <c r="D281" s="27"/>
    </row>
    <row r="282" spans="3:4" x14ac:dyDescent="0.25">
      <c r="C282" s="27"/>
      <c r="D282" s="27"/>
    </row>
    <row r="283" spans="3:4" x14ac:dyDescent="0.25">
      <c r="C283" s="27"/>
      <c r="D283" s="27"/>
    </row>
    <row r="284" spans="3:4" x14ac:dyDescent="0.25">
      <c r="C284" s="27"/>
      <c r="D284" s="27"/>
    </row>
    <row r="285" spans="3:4" x14ac:dyDescent="0.25">
      <c r="C285" s="27"/>
      <c r="D285" s="27"/>
    </row>
    <row r="286" spans="3:4" x14ac:dyDescent="0.25">
      <c r="C286" s="27"/>
      <c r="D286" s="27"/>
    </row>
    <row r="287" spans="3:4" x14ac:dyDescent="0.25">
      <c r="C287" s="27"/>
      <c r="D287" s="27"/>
    </row>
    <row r="288" spans="3:4" x14ac:dyDescent="0.25">
      <c r="C288" s="27"/>
      <c r="D288" s="27"/>
    </row>
    <row r="289" spans="3:4" x14ac:dyDescent="0.25">
      <c r="C289" s="27"/>
      <c r="D289" s="27"/>
    </row>
    <row r="290" spans="3:4" x14ac:dyDescent="0.25">
      <c r="C290" s="27"/>
      <c r="D290" s="27"/>
    </row>
    <row r="291" spans="3:4" x14ac:dyDescent="0.25">
      <c r="C291" s="27"/>
      <c r="D291" s="27"/>
    </row>
    <row r="292" spans="3:4" x14ac:dyDescent="0.25">
      <c r="C292" s="27"/>
      <c r="D292" s="27"/>
    </row>
    <row r="293" spans="3:4" x14ac:dyDescent="0.25">
      <c r="C293" s="27"/>
      <c r="D293" s="27"/>
    </row>
    <row r="294" spans="3:4" x14ac:dyDescent="0.25">
      <c r="C294" s="27"/>
      <c r="D294" s="27"/>
    </row>
    <row r="295" spans="3:4" x14ac:dyDescent="0.25">
      <c r="C295" s="27"/>
      <c r="D295" s="27"/>
    </row>
    <row r="296" spans="3:4" x14ac:dyDescent="0.25">
      <c r="C296" s="27"/>
      <c r="D296" s="27"/>
    </row>
    <row r="297" spans="3:4" x14ac:dyDescent="0.25">
      <c r="C297" s="27"/>
      <c r="D297" s="27"/>
    </row>
    <row r="298" spans="3:4" x14ac:dyDescent="0.25">
      <c r="C298" s="27"/>
      <c r="D298" s="27"/>
    </row>
    <row r="299" spans="3:4" x14ac:dyDescent="0.25">
      <c r="C299" s="27"/>
      <c r="D299" s="27"/>
    </row>
    <row r="300" spans="3:4" x14ac:dyDescent="0.25">
      <c r="C300" s="27"/>
      <c r="D300" s="27"/>
    </row>
    <row r="301" spans="3:4" x14ac:dyDescent="0.25">
      <c r="C301" s="27"/>
      <c r="D301" s="27"/>
    </row>
    <row r="302" spans="3:4" x14ac:dyDescent="0.25">
      <c r="C302" s="27"/>
      <c r="D302" s="27"/>
    </row>
    <row r="303" spans="3:4" x14ac:dyDescent="0.25">
      <c r="C303" s="27"/>
      <c r="D303" s="27"/>
    </row>
    <row r="304" spans="3:4" x14ac:dyDescent="0.25">
      <c r="C304" s="27"/>
      <c r="D304" s="27"/>
    </row>
    <row r="305" spans="1:4" x14ac:dyDescent="0.25">
      <c r="C305" s="27"/>
      <c r="D305" s="27"/>
    </row>
    <row r="306" spans="1:4" x14ac:dyDescent="0.25">
      <c r="C306" s="27"/>
      <c r="D306" s="27"/>
    </row>
    <row r="307" spans="1:4" x14ac:dyDescent="0.25">
      <c r="C307" s="27"/>
      <c r="D307" s="27"/>
    </row>
    <row r="308" spans="1:4" x14ac:dyDescent="0.25">
      <c r="C308" s="27"/>
      <c r="D308" s="27"/>
    </row>
    <row r="309" spans="1:4" x14ac:dyDescent="0.25">
      <c r="C309" s="27"/>
      <c r="D309" s="27"/>
    </row>
    <row r="310" spans="1:4" x14ac:dyDescent="0.25">
      <c r="C310" s="27"/>
      <c r="D310" s="27"/>
    </row>
    <row r="311" spans="1:4" x14ac:dyDescent="0.25">
      <c r="C311" s="27"/>
      <c r="D311" s="27"/>
    </row>
    <row r="312" spans="1:4" x14ac:dyDescent="0.25">
      <c r="C312" s="27"/>
      <c r="D312" s="27"/>
    </row>
    <row r="313" spans="1:4" x14ac:dyDescent="0.25">
      <c r="C313" s="27"/>
      <c r="D313" s="27"/>
    </row>
    <row r="314" spans="1:4" x14ac:dyDescent="0.25">
      <c r="C314" s="27"/>
      <c r="D314" s="27"/>
    </row>
    <row r="315" spans="1:4" x14ac:dyDescent="0.25">
      <c r="C315" s="27"/>
      <c r="D315" s="27"/>
    </row>
    <row r="316" spans="1:4" x14ac:dyDescent="0.25">
      <c r="A316" s="29"/>
      <c r="B316" s="29"/>
      <c r="C316" s="30"/>
      <c r="D316" s="30"/>
    </row>
    <row r="317" spans="1:4" x14ac:dyDescent="0.25">
      <c r="C317" s="31"/>
      <c r="D317" s="27"/>
    </row>
    <row r="318" spans="1:4" x14ac:dyDescent="0.25">
      <c r="C318" s="31"/>
      <c r="D318" s="27"/>
    </row>
    <row r="319" spans="1:4" x14ac:dyDescent="0.25">
      <c r="C319" s="31"/>
      <c r="D319" s="27"/>
    </row>
    <row r="320" spans="1:4" x14ac:dyDescent="0.25">
      <c r="C320" s="31"/>
      <c r="D320" s="27"/>
    </row>
    <row r="321" spans="3:4" x14ac:dyDescent="0.25">
      <c r="C321" s="31"/>
      <c r="D321" s="27"/>
    </row>
    <row r="322" spans="3:4" x14ac:dyDescent="0.25">
      <c r="C322" s="31"/>
      <c r="D322" s="27"/>
    </row>
    <row r="323" spans="3:4" x14ac:dyDescent="0.25">
      <c r="C323" s="31"/>
      <c r="D323" s="27"/>
    </row>
    <row r="324" spans="3:4" x14ac:dyDescent="0.25">
      <c r="C324" s="31"/>
      <c r="D324" s="27"/>
    </row>
    <row r="325" spans="3:4" x14ac:dyDescent="0.25">
      <c r="C325" s="31"/>
      <c r="D325" s="27"/>
    </row>
    <row r="326" spans="3:4" x14ac:dyDescent="0.25">
      <c r="C326" s="31"/>
      <c r="D326" s="27"/>
    </row>
    <row r="327" spans="3:4" x14ac:dyDescent="0.25">
      <c r="C327" s="31"/>
      <c r="D327" s="27"/>
    </row>
    <row r="328" spans="3:4" x14ac:dyDescent="0.25">
      <c r="C328" s="31"/>
      <c r="D328" s="27"/>
    </row>
    <row r="329" spans="3:4" x14ac:dyDescent="0.25">
      <c r="C329" s="31"/>
      <c r="D329" s="27"/>
    </row>
    <row r="330" spans="3:4" x14ac:dyDescent="0.25">
      <c r="C330" s="31"/>
      <c r="D330" s="27"/>
    </row>
    <row r="331" spans="3:4" x14ac:dyDescent="0.25">
      <c r="C331" s="31"/>
      <c r="D331" s="27"/>
    </row>
    <row r="332" spans="3:4" x14ac:dyDescent="0.25">
      <c r="C332" s="31"/>
      <c r="D332" s="27"/>
    </row>
    <row r="333" spans="3:4" x14ac:dyDescent="0.25">
      <c r="C333" s="31"/>
      <c r="D333" s="27"/>
    </row>
    <row r="334" spans="3:4" x14ac:dyDescent="0.25">
      <c r="C334" s="31"/>
      <c r="D334" s="27"/>
    </row>
    <row r="335" spans="3:4" x14ac:dyDescent="0.25">
      <c r="C335" s="31"/>
      <c r="D335" s="27"/>
    </row>
    <row r="336" spans="3:4" x14ac:dyDescent="0.25">
      <c r="C336" s="31"/>
      <c r="D336" s="27"/>
    </row>
    <row r="337" spans="3:4" x14ac:dyDescent="0.25">
      <c r="C337" s="31"/>
      <c r="D337" s="27"/>
    </row>
    <row r="338" spans="3:4" x14ac:dyDescent="0.25">
      <c r="C338" s="31"/>
      <c r="D338" s="27"/>
    </row>
    <row r="339" spans="3:4" x14ac:dyDescent="0.25">
      <c r="C339" s="31"/>
      <c r="D339" s="27"/>
    </row>
    <row r="340" spans="3:4" x14ac:dyDescent="0.25">
      <c r="C340" s="31"/>
      <c r="D340" s="27"/>
    </row>
    <row r="341" spans="3:4" x14ac:dyDescent="0.25">
      <c r="C341" s="31"/>
      <c r="D341" s="27"/>
    </row>
    <row r="342" spans="3:4" x14ac:dyDescent="0.25">
      <c r="C342" s="31"/>
      <c r="D342" s="27"/>
    </row>
    <row r="343" spans="3:4" x14ac:dyDescent="0.25">
      <c r="C343" s="31"/>
      <c r="D343" s="27"/>
    </row>
    <row r="344" spans="3:4" x14ac:dyDescent="0.25">
      <c r="C344" s="31"/>
      <c r="D344" s="27"/>
    </row>
    <row r="345" spans="3:4" x14ac:dyDescent="0.25">
      <c r="C345" s="31"/>
      <c r="D345" s="27"/>
    </row>
    <row r="346" spans="3:4" x14ac:dyDescent="0.25">
      <c r="C346" s="31"/>
      <c r="D346" s="27"/>
    </row>
    <row r="347" spans="3:4" x14ac:dyDescent="0.25">
      <c r="C347" s="31"/>
      <c r="D347" s="27"/>
    </row>
    <row r="348" spans="3:4" x14ac:dyDescent="0.25">
      <c r="C348" s="31"/>
      <c r="D348" s="27"/>
    </row>
    <row r="349" spans="3:4" x14ac:dyDescent="0.25">
      <c r="C349" s="31"/>
      <c r="D349" s="27"/>
    </row>
    <row r="350" spans="3:4" x14ac:dyDescent="0.25">
      <c r="C350" s="31"/>
      <c r="D350" s="27"/>
    </row>
    <row r="351" spans="3:4" x14ac:dyDescent="0.25">
      <c r="C351" s="31"/>
      <c r="D351" s="27"/>
    </row>
    <row r="352" spans="3:4" x14ac:dyDescent="0.25">
      <c r="C352" s="31"/>
      <c r="D352" s="27"/>
    </row>
    <row r="353" spans="3:4" x14ac:dyDescent="0.25">
      <c r="C353" s="31"/>
      <c r="D353" s="27"/>
    </row>
    <row r="354" spans="3:4" x14ac:dyDescent="0.25">
      <c r="C354" s="31"/>
      <c r="D354" s="27"/>
    </row>
    <row r="355" spans="3:4" x14ac:dyDescent="0.25">
      <c r="C355" s="31"/>
      <c r="D355" s="27"/>
    </row>
    <row r="356" spans="3:4" x14ac:dyDescent="0.25">
      <c r="C356" s="31"/>
      <c r="D356" s="27"/>
    </row>
    <row r="357" spans="3:4" x14ac:dyDescent="0.25">
      <c r="C357" s="31"/>
      <c r="D357" s="27"/>
    </row>
    <row r="358" spans="3:4" x14ac:dyDescent="0.25">
      <c r="C358" s="31"/>
      <c r="D358" s="27"/>
    </row>
    <row r="359" spans="3:4" x14ac:dyDescent="0.25">
      <c r="C359" s="31"/>
      <c r="D359" s="27"/>
    </row>
    <row r="360" spans="3:4" x14ac:dyDescent="0.25">
      <c r="C360" s="31"/>
      <c r="D360" s="27"/>
    </row>
    <row r="361" spans="3:4" x14ac:dyDescent="0.25">
      <c r="C361" s="31"/>
      <c r="D361" s="27"/>
    </row>
    <row r="362" spans="3:4" x14ac:dyDescent="0.25">
      <c r="C362" s="31"/>
      <c r="D362" s="27"/>
    </row>
    <row r="363" spans="3:4" x14ac:dyDescent="0.25">
      <c r="C363" s="31"/>
      <c r="D363" s="27"/>
    </row>
    <row r="364" spans="3:4" x14ac:dyDescent="0.25">
      <c r="C364" s="31"/>
      <c r="D364" s="27"/>
    </row>
    <row r="365" spans="3:4" x14ac:dyDescent="0.25">
      <c r="C365" s="31"/>
      <c r="D365" s="27"/>
    </row>
    <row r="366" spans="3:4" x14ac:dyDescent="0.25">
      <c r="C366" s="31"/>
      <c r="D366" s="27"/>
    </row>
    <row r="367" spans="3:4" x14ac:dyDescent="0.25">
      <c r="C367" s="31"/>
      <c r="D367" s="27"/>
    </row>
    <row r="368" spans="3:4" x14ac:dyDescent="0.25">
      <c r="C368" s="31"/>
      <c r="D368" s="27"/>
    </row>
    <row r="369" spans="3:4" x14ac:dyDescent="0.25">
      <c r="C369" s="31"/>
      <c r="D369" s="27"/>
    </row>
    <row r="370" spans="3:4" x14ac:dyDescent="0.25">
      <c r="C370" s="31"/>
      <c r="D370" s="27"/>
    </row>
    <row r="371" spans="3:4" x14ac:dyDescent="0.25">
      <c r="C371" s="31"/>
      <c r="D371" s="27"/>
    </row>
    <row r="372" spans="3:4" x14ac:dyDescent="0.25">
      <c r="C372" s="31"/>
      <c r="D372" s="27"/>
    </row>
    <row r="373" spans="3:4" x14ac:dyDescent="0.25">
      <c r="C373" s="31"/>
      <c r="D373" s="27"/>
    </row>
    <row r="374" spans="3:4" x14ac:dyDescent="0.25">
      <c r="C374" s="31"/>
      <c r="D374" s="27"/>
    </row>
    <row r="375" spans="3:4" x14ac:dyDescent="0.25">
      <c r="C375" s="31"/>
      <c r="D375" s="27"/>
    </row>
    <row r="376" spans="3:4" x14ac:dyDescent="0.25">
      <c r="C376" s="31"/>
      <c r="D376" s="27"/>
    </row>
    <row r="377" spans="3:4" x14ac:dyDescent="0.25">
      <c r="C377" s="31"/>
      <c r="D377" s="27"/>
    </row>
    <row r="378" spans="3:4" x14ac:dyDescent="0.25">
      <c r="C378" s="31"/>
      <c r="D378" s="27"/>
    </row>
    <row r="379" spans="3:4" x14ac:dyDescent="0.25">
      <c r="C379" s="31"/>
      <c r="D379" s="27"/>
    </row>
    <row r="380" spans="3:4" x14ac:dyDescent="0.25">
      <c r="C380" s="31"/>
      <c r="D380" s="27"/>
    </row>
    <row r="381" spans="3:4" x14ac:dyDescent="0.25">
      <c r="C381" s="31"/>
      <c r="D381" s="27"/>
    </row>
    <row r="382" spans="3:4" x14ac:dyDescent="0.25">
      <c r="C382" s="31"/>
      <c r="D382" s="27"/>
    </row>
    <row r="383" spans="3:4" x14ac:dyDescent="0.25">
      <c r="C383" s="31"/>
      <c r="D383" s="27"/>
    </row>
    <row r="384" spans="3:4" x14ac:dyDescent="0.25">
      <c r="C384" s="31"/>
      <c r="D384" s="27"/>
    </row>
    <row r="385" spans="3:4" x14ac:dyDescent="0.25">
      <c r="C385" s="31"/>
      <c r="D385" s="27"/>
    </row>
    <row r="386" spans="3:4" x14ac:dyDescent="0.25">
      <c r="C386" s="31"/>
      <c r="D386" s="27"/>
    </row>
    <row r="387" spans="3:4" x14ac:dyDescent="0.25">
      <c r="C387" s="31"/>
      <c r="D387" s="27"/>
    </row>
    <row r="388" spans="3:4" x14ac:dyDescent="0.25">
      <c r="C388" s="31"/>
      <c r="D388" s="27"/>
    </row>
    <row r="389" spans="3:4" x14ac:dyDescent="0.25">
      <c r="C389" s="31"/>
      <c r="D389" s="27"/>
    </row>
    <row r="390" spans="3:4" x14ac:dyDescent="0.25">
      <c r="C390" s="31"/>
      <c r="D390" s="27"/>
    </row>
    <row r="391" spans="3:4" x14ac:dyDescent="0.25">
      <c r="C391" s="31"/>
      <c r="D391" s="27"/>
    </row>
    <row r="392" spans="3:4" x14ac:dyDescent="0.25">
      <c r="C392" s="31"/>
      <c r="D392" s="27"/>
    </row>
    <row r="393" spans="3:4" x14ac:dyDescent="0.25">
      <c r="C393" s="31"/>
      <c r="D393" s="27"/>
    </row>
    <row r="394" spans="3:4" x14ac:dyDescent="0.25">
      <c r="C394" s="31"/>
      <c r="D394" s="27"/>
    </row>
    <row r="395" spans="3:4" x14ac:dyDescent="0.25">
      <c r="C395" s="31"/>
      <c r="D395" s="27"/>
    </row>
    <row r="396" spans="3:4" x14ac:dyDescent="0.25">
      <c r="C396" s="31"/>
      <c r="D396" s="27"/>
    </row>
    <row r="397" spans="3:4" x14ac:dyDescent="0.25">
      <c r="C397" s="31"/>
      <c r="D397" s="27"/>
    </row>
    <row r="398" spans="3:4" x14ac:dyDescent="0.25">
      <c r="C398" s="31"/>
      <c r="D398" s="27"/>
    </row>
    <row r="399" spans="3:4" x14ac:dyDescent="0.25">
      <c r="C399" s="31"/>
      <c r="D399" s="27"/>
    </row>
    <row r="400" spans="3:4" x14ac:dyDescent="0.25">
      <c r="C400" s="31"/>
      <c r="D400" s="27"/>
    </row>
    <row r="401" spans="3:4" x14ac:dyDescent="0.25">
      <c r="C401" s="31"/>
      <c r="D401" s="27"/>
    </row>
    <row r="402" spans="3:4" x14ac:dyDescent="0.25">
      <c r="C402" s="31"/>
      <c r="D402" s="27"/>
    </row>
    <row r="403" spans="3:4" x14ac:dyDescent="0.25">
      <c r="C403" s="31"/>
      <c r="D403" s="27"/>
    </row>
    <row r="404" spans="3:4" x14ac:dyDescent="0.25">
      <c r="C404" s="31"/>
      <c r="D404" s="27"/>
    </row>
    <row r="405" spans="3:4" x14ac:dyDescent="0.25">
      <c r="C405" s="31"/>
      <c r="D405" s="27"/>
    </row>
    <row r="406" spans="3:4" x14ac:dyDescent="0.25">
      <c r="C406" s="31"/>
      <c r="D406" s="27"/>
    </row>
    <row r="407" spans="3:4" x14ac:dyDescent="0.25">
      <c r="C407" s="31"/>
      <c r="D407" s="27"/>
    </row>
    <row r="408" spans="3:4" x14ac:dyDescent="0.25">
      <c r="C408" s="31"/>
      <c r="D408" s="27"/>
    </row>
    <row r="409" spans="3:4" x14ac:dyDescent="0.25">
      <c r="C409" s="31"/>
      <c r="D409" s="27"/>
    </row>
    <row r="410" spans="3:4" x14ac:dyDescent="0.25">
      <c r="C410" s="31"/>
      <c r="D410" s="27"/>
    </row>
    <row r="411" spans="3:4" x14ac:dyDescent="0.25">
      <c r="C411" s="31"/>
      <c r="D411" s="27"/>
    </row>
    <row r="412" spans="3:4" x14ac:dyDescent="0.25">
      <c r="C412" s="31"/>
      <c r="D412" s="27"/>
    </row>
    <row r="413" spans="3:4" x14ac:dyDescent="0.25">
      <c r="C413" s="31"/>
      <c r="D413" s="27"/>
    </row>
    <row r="414" spans="3:4" x14ac:dyDescent="0.25">
      <c r="C414" s="31"/>
      <c r="D414" s="27"/>
    </row>
    <row r="415" spans="3:4" x14ac:dyDescent="0.25">
      <c r="C415" s="31"/>
      <c r="D415" s="27"/>
    </row>
    <row r="416" spans="3:4" x14ac:dyDescent="0.25">
      <c r="C416" s="31"/>
      <c r="D416" s="27"/>
    </row>
    <row r="417" spans="3:4" x14ac:dyDescent="0.25">
      <c r="C417" s="31"/>
      <c r="D417" s="27"/>
    </row>
    <row r="418" spans="3:4" x14ac:dyDescent="0.25">
      <c r="C418" s="31"/>
      <c r="D418" s="27"/>
    </row>
    <row r="419" spans="3:4" x14ac:dyDescent="0.25">
      <c r="C419" s="31"/>
      <c r="D419" s="27"/>
    </row>
    <row r="420" spans="3:4" x14ac:dyDescent="0.25">
      <c r="C420" s="31"/>
      <c r="D420" s="27"/>
    </row>
    <row r="421" spans="3:4" x14ac:dyDescent="0.25">
      <c r="C421" s="31"/>
      <c r="D421" s="27"/>
    </row>
    <row r="422" spans="3:4" x14ac:dyDescent="0.25">
      <c r="C422" s="31"/>
      <c r="D422" s="27"/>
    </row>
    <row r="423" spans="3:4" x14ac:dyDescent="0.25">
      <c r="C423" s="31"/>
      <c r="D423" s="27"/>
    </row>
    <row r="424" spans="3:4" x14ac:dyDescent="0.25">
      <c r="C424" s="31"/>
      <c r="D424" s="27"/>
    </row>
    <row r="425" spans="3:4" x14ac:dyDescent="0.25">
      <c r="C425" s="31"/>
      <c r="D425" s="27"/>
    </row>
    <row r="426" spans="3:4" x14ac:dyDescent="0.25">
      <c r="C426" s="31"/>
      <c r="D426" s="27"/>
    </row>
    <row r="427" spans="3:4" x14ac:dyDescent="0.25">
      <c r="C427" s="31"/>
      <c r="D427" s="27"/>
    </row>
    <row r="428" spans="3:4" x14ac:dyDescent="0.25">
      <c r="C428" s="31"/>
      <c r="D428" s="27"/>
    </row>
    <row r="429" spans="3:4" x14ac:dyDescent="0.25">
      <c r="C429" s="31"/>
      <c r="D429" s="27"/>
    </row>
    <row r="430" spans="3:4" x14ac:dyDescent="0.25">
      <c r="C430" s="31"/>
      <c r="D430" s="27"/>
    </row>
    <row r="431" spans="3:4" x14ac:dyDescent="0.25">
      <c r="C431" s="31"/>
      <c r="D431" s="27"/>
    </row>
    <row r="432" spans="3:4" x14ac:dyDescent="0.25">
      <c r="C432" s="31"/>
      <c r="D432" s="27"/>
    </row>
    <row r="433" spans="3:4" x14ac:dyDescent="0.25">
      <c r="C433" s="31"/>
      <c r="D433" s="27"/>
    </row>
    <row r="434" spans="3:4" x14ac:dyDescent="0.25">
      <c r="C434" s="31"/>
      <c r="D434" s="27"/>
    </row>
    <row r="435" spans="3:4" x14ac:dyDescent="0.25">
      <c r="C435" s="31"/>
      <c r="D435" s="27"/>
    </row>
    <row r="436" spans="3:4" x14ac:dyDescent="0.25">
      <c r="C436" s="31"/>
      <c r="D436" s="27"/>
    </row>
    <row r="437" spans="3:4" x14ac:dyDescent="0.25">
      <c r="C437" s="31"/>
      <c r="D437" s="27"/>
    </row>
    <row r="438" spans="3:4" x14ac:dyDescent="0.25">
      <c r="C438" s="31"/>
      <c r="D438" s="27"/>
    </row>
    <row r="439" spans="3:4" x14ac:dyDescent="0.25">
      <c r="C439" s="31"/>
      <c r="D439" s="27"/>
    </row>
    <row r="440" spans="3:4" x14ac:dyDescent="0.25">
      <c r="C440" s="31"/>
      <c r="D440" s="27"/>
    </row>
    <row r="441" spans="3:4" x14ac:dyDescent="0.25">
      <c r="C441" s="31"/>
      <c r="D441" s="27"/>
    </row>
    <row r="442" spans="3:4" x14ac:dyDescent="0.25">
      <c r="C442" s="31"/>
      <c r="D442" s="27"/>
    </row>
    <row r="443" spans="3:4" x14ac:dyDescent="0.25">
      <c r="C443" s="31"/>
      <c r="D443" s="27"/>
    </row>
    <row r="444" spans="3:4" x14ac:dyDescent="0.25">
      <c r="C444" s="31"/>
      <c r="D444" s="27"/>
    </row>
    <row r="445" spans="3:4" x14ac:dyDescent="0.25">
      <c r="C445" s="31"/>
      <c r="D445" s="27"/>
    </row>
    <row r="446" spans="3:4" x14ac:dyDescent="0.25">
      <c r="C446" s="31"/>
      <c r="D446" s="27"/>
    </row>
    <row r="447" spans="3:4" x14ac:dyDescent="0.25">
      <c r="C447" s="31"/>
      <c r="D447" s="27"/>
    </row>
    <row r="448" spans="3:4" x14ac:dyDescent="0.25">
      <c r="C448" s="31"/>
      <c r="D448" s="27"/>
    </row>
    <row r="449" spans="3:4" x14ac:dyDescent="0.25">
      <c r="C449" s="31"/>
      <c r="D449" s="27"/>
    </row>
    <row r="450" spans="3:4" x14ac:dyDescent="0.25">
      <c r="C450" s="31"/>
      <c r="D450" s="27"/>
    </row>
    <row r="451" spans="3:4" x14ac:dyDescent="0.25">
      <c r="C451" s="31"/>
      <c r="D451" s="27"/>
    </row>
    <row r="452" spans="3:4" x14ac:dyDescent="0.25">
      <c r="C452" s="31"/>
      <c r="D452" s="27"/>
    </row>
    <row r="453" spans="3:4" x14ac:dyDescent="0.25">
      <c r="C453" s="31"/>
      <c r="D453" s="27"/>
    </row>
    <row r="454" spans="3:4" x14ac:dyDescent="0.25">
      <c r="C454" s="31"/>
      <c r="D454" s="27"/>
    </row>
    <row r="455" spans="3:4" x14ac:dyDescent="0.25">
      <c r="C455" s="31"/>
      <c r="D455" s="27"/>
    </row>
    <row r="456" spans="3:4" x14ac:dyDescent="0.25">
      <c r="C456" s="31"/>
      <c r="D456" s="27"/>
    </row>
    <row r="457" spans="3:4" x14ac:dyDescent="0.25">
      <c r="C457" s="31"/>
      <c r="D457" s="27"/>
    </row>
    <row r="458" spans="3:4" x14ac:dyDescent="0.25">
      <c r="C458" s="31"/>
      <c r="D458" s="27"/>
    </row>
    <row r="459" spans="3:4" x14ac:dyDescent="0.25">
      <c r="C459" s="31"/>
      <c r="D459" s="27"/>
    </row>
    <row r="460" spans="3:4" x14ac:dyDescent="0.25">
      <c r="C460" s="31"/>
      <c r="D460" s="27"/>
    </row>
    <row r="461" spans="3:4" x14ac:dyDescent="0.25">
      <c r="C461" s="31"/>
      <c r="D461" s="27"/>
    </row>
    <row r="462" spans="3:4" x14ac:dyDescent="0.25">
      <c r="C462" s="31"/>
      <c r="D462" s="27"/>
    </row>
    <row r="463" spans="3:4" x14ac:dyDescent="0.25">
      <c r="C463" s="31"/>
      <c r="D463" s="27"/>
    </row>
    <row r="464" spans="3:4" x14ac:dyDescent="0.25">
      <c r="C464" s="31"/>
      <c r="D464" s="27"/>
    </row>
    <row r="465" spans="3:4" x14ac:dyDescent="0.25">
      <c r="C465" s="31"/>
      <c r="D465" s="27"/>
    </row>
    <row r="466" spans="3:4" x14ac:dyDescent="0.25">
      <c r="C466" s="31"/>
      <c r="D466" s="27"/>
    </row>
    <row r="467" spans="3:4" x14ac:dyDescent="0.25">
      <c r="C467" s="31"/>
      <c r="D467" s="27"/>
    </row>
    <row r="468" spans="3:4" x14ac:dyDescent="0.25">
      <c r="C468" s="31"/>
      <c r="D468" s="27"/>
    </row>
    <row r="469" spans="3:4" x14ac:dyDescent="0.25">
      <c r="C469" s="31"/>
      <c r="D469" s="27"/>
    </row>
    <row r="470" spans="3:4" x14ac:dyDescent="0.25">
      <c r="C470" s="31"/>
      <c r="D470" s="27"/>
    </row>
    <row r="471" spans="3:4" x14ac:dyDescent="0.25">
      <c r="C471" s="31"/>
      <c r="D471" s="27"/>
    </row>
    <row r="472" spans="3:4" x14ac:dyDescent="0.25">
      <c r="C472" s="31"/>
      <c r="D472" s="27"/>
    </row>
    <row r="473" spans="3:4" x14ac:dyDescent="0.25">
      <c r="C473" s="31"/>
      <c r="D473" s="27"/>
    </row>
    <row r="474" spans="3:4" x14ac:dyDescent="0.25">
      <c r="C474" s="31"/>
      <c r="D474" s="27"/>
    </row>
    <row r="475" spans="3:4" x14ac:dyDescent="0.25">
      <c r="C475" s="31"/>
      <c r="D475" s="27"/>
    </row>
    <row r="476" spans="3:4" x14ac:dyDescent="0.25">
      <c r="C476" s="31"/>
      <c r="D476" s="27"/>
    </row>
    <row r="477" spans="3:4" x14ac:dyDescent="0.25">
      <c r="C477" s="31"/>
      <c r="D477" s="27"/>
    </row>
    <row r="478" spans="3:4" x14ac:dyDescent="0.25">
      <c r="C478" s="31"/>
      <c r="D478" s="27"/>
    </row>
    <row r="479" spans="3:4" x14ac:dyDescent="0.25">
      <c r="C479" s="31"/>
      <c r="D479" s="27"/>
    </row>
    <row r="480" spans="3:4" x14ac:dyDescent="0.25">
      <c r="C480" s="31"/>
      <c r="D480" s="27"/>
    </row>
    <row r="481" spans="3:4" x14ac:dyDescent="0.25">
      <c r="C481" s="31"/>
      <c r="D481" s="27"/>
    </row>
    <row r="482" spans="3:4" x14ac:dyDescent="0.25">
      <c r="C482" s="31"/>
      <c r="D482" s="27"/>
    </row>
    <row r="483" spans="3:4" x14ac:dyDescent="0.25">
      <c r="C483" s="31"/>
      <c r="D483" s="27"/>
    </row>
    <row r="484" spans="3:4" x14ac:dyDescent="0.25">
      <c r="C484" s="31"/>
      <c r="D484" s="27"/>
    </row>
    <row r="485" spans="3:4" x14ac:dyDescent="0.25">
      <c r="C485" s="31"/>
      <c r="D485" s="27"/>
    </row>
    <row r="486" spans="3:4" x14ac:dyDescent="0.25">
      <c r="C486" s="31"/>
      <c r="D486" s="27"/>
    </row>
    <row r="487" spans="3:4" x14ac:dyDescent="0.25">
      <c r="C487" s="31"/>
      <c r="D487" s="27"/>
    </row>
    <row r="488" spans="3:4" x14ac:dyDescent="0.25">
      <c r="C488" s="31"/>
      <c r="D488" s="27"/>
    </row>
    <row r="489" spans="3:4" x14ac:dyDescent="0.25">
      <c r="C489" s="31"/>
      <c r="D489" s="27"/>
    </row>
    <row r="490" spans="3:4" x14ac:dyDescent="0.25">
      <c r="C490" s="31"/>
      <c r="D490" s="27"/>
    </row>
    <row r="491" spans="3:4" x14ac:dyDescent="0.25">
      <c r="C491" s="31"/>
      <c r="D491" s="27"/>
    </row>
    <row r="492" spans="3:4" x14ac:dyDescent="0.25">
      <c r="C492" s="31"/>
      <c r="D492" s="27"/>
    </row>
    <row r="493" spans="3:4" x14ac:dyDescent="0.25">
      <c r="C493" s="31"/>
      <c r="D493" s="27"/>
    </row>
    <row r="494" spans="3:4" x14ac:dyDescent="0.25">
      <c r="C494" s="31"/>
      <c r="D494" s="27"/>
    </row>
    <row r="495" spans="3:4" x14ac:dyDescent="0.25">
      <c r="C495" s="31"/>
      <c r="D495" s="27"/>
    </row>
    <row r="496" spans="3:4" x14ac:dyDescent="0.25">
      <c r="C496" s="31"/>
      <c r="D496" s="27"/>
    </row>
    <row r="497" spans="3:4" x14ac:dyDescent="0.25">
      <c r="C497" s="31"/>
      <c r="D497" s="27"/>
    </row>
    <row r="498" spans="3:4" x14ac:dyDescent="0.25">
      <c r="C498" s="31"/>
      <c r="D498" s="27"/>
    </row>
    <row r="499" spans="3:4" x14ac:dyDescent="0.25">
      <c r="C499" s="31"/>
      <c r="D499" s="27"/>
    </row>
    <row r="500" spans="3:4" x14ac:dyDescent="0.25">
      <c r="C500" s="31"/>
      <c r="D500" s="27"/>
    </row>
    <row r="501" spans="3:4" x14ac:dyDescent="0.25">
      <c r="C501" s="31"/>
      <c r="D501" s="27"/>
    </row>
    <row r="502" spans="3:4" x14ac:dyDescent="0.25">
      <c r="C502" s="31"/>
      <c r="D502" s="27"/>
    </row>
    <row r="503" spans="3:4" x14ac:dyDescent="0.25">
      <c r="C503" s="31"/>
      <c r="D503" s="27"/>
    </row>
    <row r="504" spans="3:4" x14ac:dyDescent="0.25">
      <c r="C504" s="31"/>
      <c r="D504" s="27"/>
    </row>
    <row r="505" spans="3:4" x14ac:dyDescent="0.25">
      <c r="C505" s="31"/>
      <c r="D505" s="27"/>
    </row>
    <row r="506" spans="3:4" x14ac:dyDescent="0.25">
      <c r="C506" s="31"/>
      <c r="D506" s="27"/>
    </row>
    <row r="507" spans="3:4" x14ac:dyDescent="0.25">
      <c r="C507" s="31"/>
      <c r="D507" s="27"/>
    </row>
    <row r="508" spans="3:4" x14ac:dyDescent="0.25">
      <c r="C508" s="31"/>
      <c r="D508" s="27"/>
    </row>
    <row r="509" spans="3:4" x14ac:dyDescent="0.25">
      <c r="C509" s="31"/>
      <c r="D509" s="27"/>
    </row>
    <row r="510" spans="3:4" x14ac:dyDescent="0.25">
      <c r="C510" s="31"/>
      <c r="D510" s="27"/>
    </row>
    <row r="511" spans="3:4" x14ac:dyDescent="0.25">
      <c r="C511" s="31"/>
      <c r="D511" s="27"/>
    </row>
    <row r="512" spans="3:4" x14ac:dyDescent="0.25">
      <c r="C512" s="31"/>
      <c r="D512" s="27"/>
    </row>
    <row r="513" spans="3:4" x14ac:dyDescent="0.25">
      <c r="C513" s="31"/>
      <c r="D513" s="27"/>
    </row>
    <row r="514" spans="3:4" x14ac:dyDescent="0.25">
      <c r="C514" s="31"/>
      <c r="D514" s="27"/>
    </row>
    <row r="515" spans="3:4" x14ac:dyDescent="0.25">
      <c r="C515" s="31"/>
      <c r="D515" s="27"/>
    </row>
    <row r="516" spans="3:4" x14ac:dyDescent="0.25">
      <c r="C516" s="31"/>
      <c r="D516" s="27"/>
    </row>
    <row r="517" spans="3:4" x14ac:dyDescent="0.25">
      <c r="C517" s="31"/>
      <c r="D517" s="27"/>
    </row>
    <row r="518" spans="3:4" x14ac:dyDescent="0.25">
      <c r="C518" s="31"/>
      <c r="D518" s="27"/>
    </row>
    <row r="519" spans="3:4" x14ac:dyDescent="0.25">
      <c r="C519" s="31"/>
      <c r="D519" s="27"/>
    </row>
    <row r="520" spans="3:4" x14ac:dyDescent="0.25">
      <c r="C520" s="31"/>
      <c r="D520" s="27"/>
    </row>
    <row r="521" spans="3:4" x14ac:dyDescent="0.25">
      <c r="C521" s="31"/>
      <c r="D521" s="27"/>
    </row>
    <row r="522" spans="3:4" x14ac:dyDescent="0.25">
      <c r="C522" s="31"/>
      <c r="D522" s="27"/>
    </row>
    <row r="523" spans="3:4" x14ac:dyDescent="0.25">
      <c r="C523" s="31"/>
      <c r="D523" s="27"/>
    </row>
    <row r="524" spans="3:4" x14ac:dyDescent="0.25">
      <c r="C524" s="31"/>
      <c r="D524" s="27"/>
    </row>
    <row r="525" spans="3:4" x14ac:dyDescent="0.25">
      <c r="C525" s="31"/>
      <c r="D525" s="27"/>
    </row>
    <row r="526" spans="3:4" x14ac:dyDescent="0.25">
      <c r="C526" s="31"/>
      <c r="D526" s="27"/>
    </row>
    <row r="527" spans="3:4" x14ac:dyDescent="0.25">
      <c r="C527" s="31"/>
      <c r="D527" s="27"/>
    </row>
    <row r="528" spans="3:4" x14ac:dyDescent="0.25">
      <c r="C528" s="31"/>
      <c r="D528" s="27"/>
    </row>
    <row r="529" spans="3:4" x14ac:dyDescent="0.25">
      <c r="C529" s="31"/>
      <c r="D529" s="27"/>
    </row>
    <row r="530" spans="3:4" x14ac:dyDescent="0.25">
      <c r="C530" s="31"/>
      <c r="D530" s="27"/>
    </row>
    <row r="531" spans="3:4" x14ac:dyDescent="0.25">
      <c r="C531" s="31"/>
      <c r="D531" s="27"/>
    </row>
    <row r="532" spans="3:4" x14ac:dyDescent="0.25">
      <c r="C532" s="31"/>
      <c r="D532" s="27"/>
    </row>
    <row r="533" spans="3:4" x14ac:dyDescent="0.25">
      <c r="C533" s="31"/>
      <c r="D533" s="27"/>
    </row>
    <row r="534" spans="3:4" x14ac:dyDescent="0.25">
      <c r="C534" s="31"/>
      <c r="D534" s="27"/>
    </row>
    <row r="535" spans="3:4" x14ac:dyDescent="0.25">
      <c r="C535" s="31"/>
      <c r="D535" s="27"/>
    </row>
    <row r="536" spans="3:4" x14ac:dyDescent="0.25">
      <c r="C536" s="31"/>
      <c r="D536" s="27"/>
    </row>
    <row r="537" spans="3:4" x14ac:dyDescent="0.25">
      <c r="C537" s="31"/>
      <c r="D537" s="27"/>
    </row>
    <row r="538" spans="3:4" x14ac:dyDescent="0.25">
      <c r="C538" s="31"/>
      <c r="D538" s="27"/>
    </row>
    <row r="539" spans="3:4" x14ac:dyDescent="0.25">
      <c r="C539" s="31"/>
      <c r="D539" s="27"/>
    </row>
    <row r="540" spans="3:4" x14ac:dyDescent="0.25">
      <c r="C540" s="31"/>
      <c r="D540" s="27"/>
    </row>
    <row r="541" spans="3:4" x14ac:dyDescent="0.25">
      <c r="C541" s="31"/>
      <c r="D541" s="27"/>
    </row>
    <row r="542" spans="3:4" x14ac:dyDescent="0.25">
      <c r="C542" s="31"/>
      <c r="D542" s="27"/>
    </row>
    <row r="543" spans="3:4" x14ac:dyDescent="0.25">
      <c r="C543" s="31"/>
      <c r="D543" s="27"/>
    </row>
    <row r="544" spans="3:4" x14ac:dyDescent="0.25">
      <c r="C544" s="31"/>
      <c r="D544" s="27"/>
    </row>
    <row r="545" spans="3:4" x14ac:dyDescent="0.25">
      <c r="C545" s="31"/>
      <c r="D545" s="27"/>
    </row>
    <row r="546" spans="3:4" x14ac:dyDescent="0.25">
      <c r="C546" s="31"/>
      <c r="D546" s="27"/>
    </row>
    <row r="547" spans="3:4" x14ac:dyDescent="0.25">
      <c r="C547" s="31"/>
      <c r="D547" s="27"/>
    </row>
    <row r="548" spans="3:4" x14ac:dyDescent="0.25">
      <c r="C548" s="31"/>
      <c r="D548" s="27"/>
    </row>
    <row r="549" spans="3:4" x14ac:dyDescent="0.25">
      <c r="C549" s="31"/>
      <c r="D549" s="27"/>
    </row>
    <row r="550" spans="3:4" x14ac:dyDescent="0.25">
      <c r="C550" s="31"/>
      <c r="D550" s="27"/>
    </row>
    <row r="551" spans="3:4" x14ac:dyDescent="0.25">
      <c r="C551" s="31"/>
      <c r="D551" s="27"/>
    </row>
    <row r="552" spans="3:4" x14ac:dyDescent="0.25">
      <c r="C552" s="31"/>
      <c r="D552" s="27"/>
    </row>
    <row r="553" spans="3:4" x14ac:dyDescent="0.25">
      <c r="C553" s="31"/>
      <c r="D553" s="27"/>
    </row>
    <row r="554" spans="3:4" x14ac:dyDescent="0.25">
      <c r="C554" s="31"/>
      <c r="D554" s="27"/>
    </row>
    <row r="555" spans="3:4" x14ac:dyDescent="0.25">
      <c r="C555" s="31"/>
      <c r="D555" s="27"/>
    </row>
    <row r="556" spans="3:4" x14ac:dyDescent="0.25">
      <c r="C556" s="31"/>
      <c r="D556" s="27"/>
    </row>
    <row r="557" spans="3:4" x14ac:dyDescent="0.25">
      <c r="C557" s="31"/>
      <c r="D557" s="27"/>
    </row>
    <row r="558" spans="3:4" x14ac:dyDescent="0.25">
      <c r="C558" s="31"/>
      <c r="D558" s="27"/>
    </row>
    <row r="559" spans="3:4" x14ac:dyDescent="0.25">
      <c r="C559" s="31"/>
      <c r="D559" s="27"/>
    </row>
    <row r="560" spans="3:4" x14ac:dyDescent="0.25">
      <c r="C560" s="31"/>
      <c r="D560" s="27"/>
    </row>
    <row r="561" spans="3:4" x14ac:dyDescent="0.25">
      <c r="C561" s="31"/>
      <c r="D561" s="27"/>
    </row>
    <row r="562" spans="3:4" x14ac:dyDescent="0.25">
      <c r="C562" s="31"/>
      <c r="D562" s="27"/>
    </row>
    <row r="563" spans="3:4" x14ac:dyDescent="0.25">
      <c r="C563" s="31"/>
      <c r="D563" s="27"/>
    </row>
    <row r="564" spans="3:4" x14ac:dyDescent="0.25">
      <c r="C564" s="31"/>
      <c r="D564" s="27"/>
    </row>
    <row r="565" spans="3:4" x14ac:dyDescent="0.25">
      <c r="C565" s="31"/>
      <c r="D565" s="27"/>
    </row>
    <row r="566" spans="3:4" x14ac:dyDescent="0.25">
      <c r="C566" s="31"/>
      <c r="D566" s="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B117"/>
  <sheetViews>
    <sheetView workbookViewId="0">
      <pane ySplit="1" topLeftCell="A41" activePane="bottomLeft" state="frozen"/>
      <selection pane="bottomLeft" activeCell="K107" sqref="K107"/>
    </sheetView>
  </sheetViews>
  <sheetFormatPr defaultRowHeight="15" x14ac:dyDescent="0.25"/>
  <cols>
    <col min="1" max="1" width="22.140625" bestFit="1" customWidth="1"/>
    <col min="2" max="2" width="15.42578125" style="32" bestFit="1" customWidth="1"/>
    <col min="3" max="4" width="15" bestFit="1" customWidth="1"/>
    <col min="5" max="5" width="22.28515625" bestFit="1" customWidth="1"/>
    <col min="6" max="6" width="10.5703125" bestFit="1" customWidth="1"/>
    <col min="7" max="7" width="10.85546875" bestFit="1" customWidth="1"/>
    <col min="8" max="8" width="10.42578125" bestFit="1" customWidth="1"/>
    <col min="9" max="9" width="12.85546875" bestFit="1" customWidth="1"/>
  </cols>
  <sheetData>
    <row r="1" spans="1:2" x14ac:dyDescent="0.25">
      <c r="A1" s="1" t="s">
        <v>0</v>
      </c>
      <c r="B1" s="1" t="s">
        <v>570</v>
      </c>
    </row>
    <row r="2" spans="1:2" x14ac:dyDescent="0.25">
      <c r="A2" s="36" t="s">
        <v>641</v>
      </c>
      <c r="B2" s="3" t="s">
        <v>34</v>
      </c>
    </row>
    <row r="3" spans="1:2" x14ac:dyDescent="0.25">
      <c r="A3" s="36" t="s">
        <v>546</v>
      </c>
      <c r="B3" s="3" t="s">
        <v>34</v>
      </c>
    </row>
    <row r="4" spans="1:2" x14ac:dyDescent="0.25">
      <c r="A4" s="2" t="s">
        <v>605</v>
      </c>
      <c r="B4" s="3" t="s">
        <v>34</v>
      </c>
    </row>
    <row r="5" spans="1:2" x14ac:dyDescent="0.25">
      <c r="A5" s="36" t="s">
        <v>34</v>
      </c>
      <c r="B5" s="3" t="s">
        <v>34</v>
      </c>
    </row>
    <row r="6" spans="1:2" x14ac:dyDescent="0.25">
      <c r="A6" s="36" t="s">
        <v>2</v>
      </c>
      <c r="B6" s="3" t="s">
        <v>34</v>
      </c>
    </row>
    <row r="7" spans="1:2" x14ac:dyDescent="0.25">
      <c r="A7" s="36" t="s">
        <v>651</v>
      </c>
      <c r="B7" s="3" t="s">
        <v>34</v>
      </c>
    </row>
    <row r="8" spans="1:2" x14ac:dyDescent="0.25">
      <c r="A8" s="36" t="s">
        <v>607</v>
      </c>
      <c r="B8" s="3" t="s">
        <v>34</v>
      </c>
    </row>
    <row r="9" spans="1:2" x14ac:dyDescent="0.25">
      <c r="A9" s="36" t="s">
        <v>652</v>
      </c>
      <c r="B9" s="3" t="s">
        <v>34</v>
      </c>
    </row>
    <row r="10" spans="1:2" x14ac:dyDescent="0.25">
      <c r="A10" s="36" t="s">
        <v>5</v>
      </c>
      <c r="B10" s="3" t="s">
        <v>34</v>
      </c>
    </row>
    <row r="11" spans="1:2" x14ac:dyDescent="0.25">
      <c r="A11" s="36" t="s">
        <v>653</v>
      </c>
      <c r="B11" s="3" t="s">
        <v>34</v>
      </c>
    </row>
    <row r="12" spans="1:2" x14ac:dyDescent="0.25">
      <c r="A12" s="36" t="s">
        <v>606</v>
      </c>
      <c r="B12" s="3" t="s">
        <v>34</v>
      </c>
    </row>
    <row r="13" spans="1:2" x14ac:dyDescent="0.25">
      <c r="A13" s="36" t="s">
        <v>654</v>
      </c>
      <c r="B13" s="3" t="s">
        <v>34</v>
      </c>
    </row>
    <row r="14" spans="1:2" x14ac:dyDescent="0.25">
      <c r="A14" s="2" t="s">
        <v>642</v>
      </c>
      <c r="B14" s="3" t="s">
        <v>35</v>
      </c>
    </row>
    <row r="15" spans="1:2" x14ac:dyDescent="0.25">
      <c r="A15" s="2" t="s">
        <v>35</v>
      </c>
      <c r="B15" s="3" t="s">
        <v>35</v>
      </c>
    </row>
    <row r="16" spans="1:2" x14ac:dyDescent="0.25">
      <c r="A16" s="2" t="s">
        <v>643</v>
      </c>
      <c r="B16" s="3" t="s">
        <v>35</v>
      </c>
    </row>
    <row r="17" spans="1:2" x14ac:dyDescent="0.25">
      <c r="A17" s="36" t="s">
        <v>619</v>
      </c>
      <c r="B17" s="3" t="s">
        <v>3</v>
      </c>
    </row>
    <row r="18" spans="1:2" x14ac:dyDescent="0.25">
      <c r="A18" s="36" t="s">
        <v>625</v>
      </c>
      <c r="B18" s="3" t="s">
        <v>3</v>
      </c>
    </row>
    <row r="19" spans="1:2" x14ac:dyDescent="0.25">
      <c r="A19" s="36" t="s">
        <v>4</v>
      </c>
      <c r="B19" s="3" t="s">
        <v>3</v>
      </c>
    </row>
    <row r="20" spans="1:2" x14ac:dyDescent="0.25">
      <c r="A20" s="36" t="s">
        <v>624</v>
      </c>
      <c r="B20" s="3" t="s">
        <v>3</v>
      </c>
    </row>
    <row r="21" spans="1:2" x14ac:dyDescent="0.25">
      <c r="A21" s="36" t="s">
        <v>626</v>
      </c>
      <c r="B21" s="3" t="s">
        <v>3</v>
      </c>
    </row>
    <row r="22" spans="1:2" x14ac:dyDescent="0.25">
      <c r="A22" s="36" t="s">
        <v>623</v>
      </c>
      <c r="B22" s="3" t="s">
        <v>3</v>
      </c>
    </row>
    <row r="23" spans="1:2" x14ac:dyDescent="0.25">
      <c r="A23" s="36" t="s">
        <v>644</v>
      </c>
      <c r="B23" s="3" t="s">
        <v>3</v>
      </c>
    </row>
    <row r="24" spans="1:2" x14ac:dyDescent="0.25">
      <c r="A24" s="36" t="s">
        <v>645</v>
      </c>
      <c r="B24" s="3" t="s">
        <v>3</v>
      </c>
    </row>
    <row r="25" spans="1:2" x14ac:dyDescent="0.25">
      <c r="A25" s="36" t="s">
        <v>622</v>
      </c>
      <c r="B25" s="3" t="s">
        <v>3</v>
      </c>
    </row>
    <row r="26" spans="1:2" x14ac:dyDescent="0.25">
      <c r="A26" s="36" t="s">
        <v>646</v>
      </c>
      <c r="B26" s="3" t="s">
        <v>3</v>
      </c>
    </row>
    <row r="27" spans="1:2" x14ac:dyDescent="0.25">
      <c r="A27" s="36" t="s">
        <v>620</v>
      </c>
      <c r="B27" s="3" t="s">
        <v>3</v>
      </c>
    </row>
    <row r="28" spans="1:2" x14ac:dyDescent="0.25">
      <c r="A28" s="36" t="s">
        <v>621</v>
      </c>
      <c r="B28" s="3" t="s">
        <v>3</v>
      </c>
    </row>
    <row r="29" spans="1:2" x14ac:dyDescent="0.25">
      <c r="A29" s="36" t="s">
        <v>6</v>
      </c>
      <c r="B29" s="3" t="s">
        <v>3</v>
      </c>
    </row>
    <row r="30" spans="1:2" x14ac:dyDescent="0.25">
      <c r="A30" s="36" t="s">
        <v>647</v>
      </c>
      <c r="B30" s="3" t="s">
        <v>3</v>
      </c>
    </row>
    <row r="31" spans="1:2" x14ac:dyDescent="0.25">
      <c r="A31" s="36" t="s">
        <v>7</v>
      </c>
      <c r="B31" s="3" t="s">
        <v>3</v>
      </c>
    </row>
    <row r="32" spans="1:2" x14ac:dyDescent="0.25">
      <c r="A32" s="36" t="s">
        <v>635</v>
      </c>
      <c r="B32" s="3" t="s">
        <v>37</v>
      </c>
    </row>
    <row r="33" spans="1:2" x14ac:dyDescent="0.25">
      <c r="A33" s="36" t="s">
        <v>637</v>
      </c>
      <c r="B33" s="3" t="s">
        <v>37</v>
      </c>
    </row>
    <row r="34" spans="1:2" x14ac:dyDescent="0.25">
      <c r="A34" s="36" t="s">
        <v>638</v>
      </c>
      <c r="B34" s="3" t="s">
        <v>37</v>
      </c>
    </row>
    <row r="35" spans="1:2" x14ac:dyDescent="0.25">
      <c r="A35" s="36" t="s">
        <v>639</v>
      </c>
      <c r="B35" s="3" t="s">
        <v>37</v>
      </c>
    </row>
    <row r="36" spans="1:2" x14ac:dyDescent="0.25">
      <c r="A36" s="36" t="s">
        <v>640</v>
      </c>
      <c r="B36" s="3" t="s">
        <v>37</v>
      </c>
    </row>
    <row r="37" spans="1:2" x14ac:dyDescent="0.25">
      <c r="A37" s="36" t="s">
        <v>634</v>
      </c>
      <c r="B37" s="3" t="s">
        <v>37</v>
      </c>
    </row>
    <row r="38" spans="1:2" x14ac:dyDescent="0.25">
      <c r="A38" s="36" t="s">
        <v>633</v>
      </c>
      <c r="B38" s="3" t="s">
        <v>37</v>
      </c>
    </row>
    <row r="39" spans="1:2" x14ac:dyDescent="0.25">
      <c r="A39" s="36" t="s">
        <v>37</v>
      </c>
      <c r="B39" s="3" t="s">
        <v>37</v>
      </c>
    </row>
    <row r="40" spans="1:2" x14ac:dyDescent="0.25">
      <c r="A40" s="36" t="s">
        <v>636</v>
      </c>
      <c r="B40" s="3" t="s">
        <v>37</v>
      </c>
    </row>
    <row r="41" spans="1:2" x14ac:dyDescent="0.25">
      <c r="A41" s="36" t="s">
        <v>631</v>
      </c>
      <c r="B41" s="3" t="s">
        <v>569</v>
      </c>
    </row>
    <row r="42" spans="1:2" x14ac:dyDescent="0.25">
      <c r="A42" s="36" t="s">
        <v>629</v>
      </c>
      <c r="B42" s="3" t="s">
        <v>569</v>
      </c>
    </row>
    <row r="43" spans="1:2" x14ac:dyDescent="0.25">
      <c r="A43" s="36" t="s">
        <v>655</v>
      </c>
      <c r="B43" s="3" t="s">
        <v>569</v>
      </c>
    </row>
    <row r="44" spans="1:2" x14ac:dyDescent="0.25">
      <c r="A44" s="36" t="s">
        <v>569</v>
      </c>
      <c r="B44" s="3" t="s">
        <v>569</v>
      </c>
    </row>
    <row r="45" spans="1:2" x14ac:dyDescent="0.25">
      <c r="A45" s="36" t="s">
        <v>656</v>
      </c>
      <c r="B45" s="3" t="s">
        <v>569</v>
      </c>
    </row>
    <row r="46" spans="1:2" x14ac:dyDescent="0.25">
      <c r="A46" s="36" t="s">
        <v>630</v>
      </c>
      <c r="B46" s="3" t="s">
        <v>569</v>
      </c>
    </row>
    <row r="47" spans="1:2" x14ac:dyDescent="0.25">
      <c r="A47" s="36" t="s">
        <v>628</v>
      </c>
      <c r="B47" s="3" t="s">
        <v>569</v>
      </c>
    </row>
    <row r="48" spans="1:2" x14ac:dyDescent="0.25">
      <c r="A48" s="36" t="s">
        <v>627</v>
      </c>
      <c r="B48" s="3" t="s">
        <v>569</v>
      </c>
    </row>
    <row r="49" spans="1:2" x14ac:dyDescent="0.25">
      <c r="A49" s="36" t="s">
        <v>632</v>
      </c>
      <c r="B49" s="3" t="s">
        <v>569</v>
      </c>
    </row>
    <row r="50" spans="1:2" x14ac:dyDescent="0.25">
      <c r="A50" s="36" t="s">
        <v>548</v>
      </c>
      <c r="B50" s="3" t="s">
        <v>548</v>
      </c>
    </row>
    <row r="51" spans="1:2" x14ac:dyDescent="0.25">
      <c r="A51" s="2" t="s">
        <v>8</v>
      </c>
      <c r="B51" s="3" t="s">
        <v>9</v>
      </c>
    </row>
    <row r="52" spans="1:2" x14ac:dyDescent="0.25">
      <c r="A52" s="2" t="s">
        <v>571</v>
      </c>
      <c r="B52" s="3" t="s">
        <v>9</v>
      </c>
    </row>
    <row r="53" spans="1:2" x14ac:dyDescent="0.25">
      <c r="A53" s="2" t="s">
        <v>584</v>
      </c>
      <c r="B53" s="3" t="s">
        <v>9</v>
      </c>
    </row>
    <row r="54" spans="1:2" x14ac:dyDescent="0.25">
      <c r="A54" s="2" t="s">
        <v>658</v>
      </c>
      <c r="B54" s="3" t="s">
        <v>9</v>
      </c>
    </row>
    <row r="55" spans="1:2" x14ac:dyDescent="0.25">
      <c r="A55" s="2" t="s">
        <v>594</v>
      </c>
      <c r="B55" s="3" t="s">
        <v>9</v>
      </c>
    </row>
    <row r="56" spans="1:2" x14ac:dyDescent="0.25">
      <c r="A56" s="2" t="s">
        <v>583</v>
      </c>
      <c r="B56" s="3" t="s">
        <v>9</v>
      </c>
    </row>
    <row r="57" spans="1:2" x14ac:dyDescent="0.25">
      <c r="A57" s="2" t="s">
        <v>577</v>
      </c>
      <c r="B57" s="3" t="s">
        <v>9</v>
      </c>
    </row>
    <row r="58" spans="1:2" x14ac:dyDescent="0.25">
      <c r="A58" s="2" t="s">
        <v>575</v>
      </c>
      <c r="B58" s="3" t="s">
        <v>9</v>
      </c>
    </row>
    <row r="59" spans="1:2" x14ac:dyDescent="0.25">
      <c r="A59" s="2" t="s">
        <v>574</v>
      </c>
      <c r="B59" s="3" t="s">
        <v>9</v>
      </c>
    </row>
    <row r="60" spans="1:2" x14ac:dyDescent="0.25">
      <c r="A60" s="2" t="s">
        <v>572</v>
      </c>
      <c r="B60" s="3" t="s">
        <v>9</v>
      </c>
    </row>
    <row r="61" spans="1:2" x14ac:dyDescent="0.25">
      <c r="A61" s="2" t="s">
        <v>576</v>
      </c>
      <c r="B61" s="3" t="s">
        <v>9</v>
      </c>
    </row>
    <row r="62" spans="1:2" x14ac:dyDescent="0.25">
      <c r="A62" s="2" t="s">
        <v>581</v>
      </c>
      <c r="B62" s="3" t="s">
        <v>9</v>
      </c>
    </row>
    <row r="63" spans="1:2" x14ac:dyDescent="0.25">
      <c r="A63" s="2" t="s">
        <v>582</v>
      </c>
      <c r="B63" s="3" t="s">
        <v>9</v>
      </c>
    </row>
    <row r="64" spans="1:2" x14ac:dyDescent="0.25">
      <c r="A64" s="2" t="s">
        <v>657</v>
      </c>
      <c r="B64" s="3" t="s">
        <v>9</v>
      </c>
    </row>
    <row r="65" spans="1:2" x14ac:dyDescent="0.25">
      <c r="A65" s="2" t="s">
        <v>579</v>
      </c>
      <c r="B65" s="3" t="s">
        <v>9</v>
      </c>
    </row>
    <row r="66" spans="1:2" x14ac:dyDescent="0.25">
      <c r="A66" s="2" t="s">
        <v>578</v>
      </c>
      <c r="B66" s="3" t="s">
        <v>9</v>
      </c>
    </row>
    <row r="67" spans="1:2" x14ac:dyDescent="0.25">
      <c r="A67" s="2" t="s">
        <v>573</v>
      </c>
      <c r="B67" s="3" t="s">
        <v>9</v>
      </c>
    </row>
    <row r="68" spans="1:2" x14ac:dyDescent="0.25">
      <c r="A68" s="2" t="s">
        <v>9</v>
      </c>
      <c r="B68" s="3" t="s">
        <v>9</v>
      </c>
    </row>
    <row r="69" spans="1:2" x14ac:dyDescent="0.25">
      <c r="A69" s="2" t="s">
        <v>580</v>
      </c>
      <c r="B69" s="3" t="s">
        <v>9</v>
      </c>
    </row>
    <row r="70" spans="1:2" x14ac:dyDescent="0.25">
      <c r="A70" s="2" t="s">
        <v>585</v>
      </c>
      <c r="B70" s="3" t="s">
        <v>9</v>
      </c>
    </row>
    <row r="71" spans="1:2" x14ac:dyDescent="0.25">
      <c r="A71" s="36" t="s">
        <v>609</v>
      </c>
      <c r="B71" s="3" t="s">
        <v>36</v>
      </c>
    </row>
    <row r="72" spans="1:2" x14ac:dyDescent="0.25">
      <c r="A72" s="36" t="s">
        <v>648</v>
      </c>
      <c r="B72" s="3" t="s">
        <v>36</v>
      </c>
    </row>
    <row r="73" spans="1:2" x14ac:dyDescent="0.25">
      <c r="A73" s="36" t="s">
        <v>649</v>
      </c>
      <c r="B73" s="3" t="s">
        <v>36</v>
      </c>
    </row>
    <row r="74" spans="1:2" x14ac:dyDescent="0.25">
      <c r="A74" s="2" t="s">
        <v>616</v>
      </c>
      <c r="B74" s="3" t="s">
        <v>36</v>
      </c>
    </row>
    <row r="75" spans="1:2" x14ac:dyDescent="0.25">
      <c r="A75" s="2" t="s">
        <v>615</v>
      </c>
      <c r="B75" s="3" t="s">
        <v>36</v>
      </c>
    </row>
    <row r="76" spans="1:2" x14ac:dyDescent="0.25">
      <c r="A76" s="36" t="s">
        <v>610</v>
      </c>
      <c r="B76" s="3" t="s">
        <v>36</v>
      </c>
    </row>
    <row r="77" spans="1:2" x14ac:dyDescent="0.25">
      <c r="A77" s="36" t="s">
        <v>650</v>
      </c>
      <c r="B77" s="3" t="s">
        <v>36</v>
      </c>
    </row>
    <row r="78" spans="1:2" x14ac:dyDescent="0.25">
      <c r="A78" s="2" t="s">
        <v>617</v>
      </c>
      <c r="B78" s="3" t="s">
        <v>36</v>
      </c>
    </row>
    <row r="79" spans="1:2" x14ac:dyDescent="0.25">
      <c r="A79" s="36" t="s">
        <v>608</v>
      </c>
      <c r="B79" s="3" t="s">
        <v>36</v>
      </c>
    </row>
    <row r="80" spans="1:2" x14ac:dyDescent="0.25">
      <c r="A80" s="36" t="s">
        <v>613</v>
      </c>
      <c r="B80" s="3" t="s">
        <v>36</v>
      </c>
    </row>
    <row r="81" spans="1:2" x14ac:dyDescent="0.25">
      <c r="A81" s="36" t="s">
        <v>611</v>
      </c>
      <c r="B81" s="3" t="s">
        <v>36</v>
      </c>
    </row>
    <row r="82" spans="1:2" x14ac:dyDescent="0.25">
      <c r="A82" s="36" t="s">
        <v>612</v>
      </c>
      <c r="B82" s="3" t="s">
        <v>36</v>
      </c>
    </row>
    <row r="83" spans="1:2" x14ac:dyDescent="0.25">
      <c r="A83" s="2" t="s">
        <v>618</v>
      </c>
      <c r="B83" s="3" t="s">
        <v>36</v>
      </c>
    </row>
    <row r="84" spans="1:2" x14ac:dyDescent="0.25">
      <c r="A84" s="36" t="s">
        <v>36</v>
      </c>
      <c r="B84" s="3" t="s">
        <v>36</v>
      </c>
    </row>
    <row r="85" spans="1:2" x14ac:dyDescent="0.25">
      <c r="A85" s="2" t="s">
        <v>614</v>
      </c>
      <c r="B85" s="3" t="s">
        <v>36</v>
      </c>
    </row>
    <row r="86" spans="1:2" x14ac:dyDescent="0.25">
      <c r="A86" s="2" t="s">
        <v>10</v>
      </c>
      <c r="B86" s="3" t="s">
        <v>11</v>
      </c>
    </row>
    <row r="87" spans="1:2" x14ac:dyDescent="0.25">
      <c r="A87" s="2" t="s">
        <v>596</v>
      </c>
      <c r="B87" s="3" t="s">
        <v>11</v>
      </c>
    </row>
    <row r="88" spans="1:2" x14ac:dyDescent="0.25">
      <c r="A88" s="2" t="s">
        <v>588</v>
      </c>
      <c r="B88" s="3" t="s">
        <v>11</v>
      </c>
    </row>
    <row r="89" spans="1:2" x14ac:dyDescent="0.25">
      <c r="A89" s="2" t="s">
        <v>12</v>
      </c>
      <c r="B89" s="3" t="s">
        <v>11</v>
      </c>
    </row>
    <row r="90" spans="1:2" x14ac:dyDescent="0.25">
      <c r="A90" s="2" t="s">
        <v>603</v>
      </c>
      <c r="B90" s="3" t="s">
        <v>11</v>
      </c>
    </row>
    <row r="91" spans="1:2" x14ac:dyDescent="0.25">
      <c r="A91" s="2" t="s">
        <v>597</v>
      </c>
      <c r="B91" s="3" t="s">
        <v>11</v>
      </c>
    </row>
    <row r="92" spans="1:2" x14ac:dyDescent="0.25">
      <c r="A92" s="2" t="s">
        <v>600</v>
      </c>
      <c r="B92" s="3" t="s">
        <v>11</v>
      </c>
    </row>
    <row r="93" spans="1:2" x14ac:dyDescent="0.25">
      <c r="A93" s="2" t="s">
        <v>659</v>
      </c>
      <c r="B93" s="3" t="s">
        <v>11</v>
      </c>
    </row>
    <row r="94" spans="1:2" x14ac:dyDescent="0.25">
      <c r="A94" s="2" t="s">
        <v>601</v>
      </c>
      <c r="B94" s="3" t="s">
        <v>11</v>
      </c>
    </row>
    <row r="95" spans="1:2" x14ac:dyDescent="0.25">
      <c r="A95" s="2" t="s">
        <v>661</v>
      </c>
      <c r="B95" s="3" t="s">
        <v>11</v>
      </c>
    </row>
    <row r="96" spans="1:2" x14ac:dyDescent="0.25">
      <c r="A96" s="2" t="s">
        <v>660</v>
      </c>
      <c r="B96" s="3" t="s">
        <v>11</v>
      </c>
    </row>
    <row r="97" spans="1:2" x14ac:dyDescent="0.25">
      <c r="A97" s="2" t="s">
        <v>604</v>
      </c>
      <c r="B97" s="3" t="s">
        <v>11</v>
      </c>
    </row>
    <row r="98" spans="1:2" x14ac:dyDescent="0.25">
      <c r="A98" s="2" t="s">
        <v>13</v>
      </c>
      <c r="B98" s="3" t="s">
        <v>11</v>
      </c>
    </row>
    <row r="99" spans="1:2" x14ac:dyDescent="0.25">
      <c r="A99" s="2" t="s">
        <v>602</v>
      </c>
      <c r="B99" s="3" t="s">
        <v>11</v>
      </c>
    </row>
    <row r="100" spans="1:2" x14ac:dyDescent="0.25">
      <c r="A100" s="2" t="s">
        <v>662</v>
      </c>
      <c r="B100" s="3" t="s">
        <v>11</v>
      </c>
    </row>
    <row r="101" spans="1:2" x14ac:dyDescent="0.25">
      <c r="A101" s="2" t="s">
        <v>14</v>
      </c>
      <c r="B101" s="3" t="s">
        <v>11</v>
      </c>
    </row>
    <row r="102" spans="1:2" x14ac:dyDescent="0.25">
      <c r="A102" s="2" t="s">
        <v>598</v>
      </c>
      <c r="B102" s="3" t="s">
        <v>11</v>
      </c>
    </row>
    <row r="103" spans="1:2" x14ac:dyDescent="0.25">
      <c r="A103" s="2" t="s">
        <v>586</v>
      </c>
      <c r="B103" s="3" t="s">
        <v>11</v>
      </c>
    </row>
    <row r="104" spans="1:2" x14ac:dyDescent="0.25">
      <c r="A104" s="2" t="s">
        <v>15</v>
      </c>
      <c r="B104" s="3" t="s">
        <v>11</v>
      </c>
    </row>
    <row r="105" spans="1:2" x14ac:dyDescent="0.25">
      <c r="A105" s="2" t="s">
        <v>591</v>
      </c>
      <c r="B105" s="3" t="s">
        <v>11</v>
      </c>
    </row>
    <row r="106" spans="1:2" x14ac:dyDescent="0.25">
      <c r="A106" s="2" t="s">
        <v>590</v>
      </c>
      <c r="B106" s="3" t="s">
        <v>11</v>
      </c>
    </row>
    <row r="107" spans="1:2" x14ac:dyDescent="0.25">
      <c r="A107" s="2" t="s">
        <v>663</v>
      </c>
      <c r="B107" s="3" t="s">
        <v>11</v>
      </c>
    </row>
    <row r="108" spans="1:2" x14ac:dyDescent="0.25">
      <c r="A108" s="2" t="s">
        <v>16</v>
      </c>
      <c r="B108" s="3" t="s">
        <v>11</v>
      </c>
    </row>
    <row r="109" spans="1:2" x14ac:dyDescent="0.25">
      <c r="A109" s="2" t="s">
        <v>595</v>
      </c>
      <c r="B109" s="3" t="s">
        <v>11</v>
      </c>
    </row>
    <row r="110" spans="1:2" x14ac:dyDescent="0.25">
      <c r="A110" s="2" t="s">
        <v>599</v>
      </c>
      <c r="B110" s="3" t="s">
        <v>11</v>
      </c>
    </row>
    <row r="111" spans="1:2" x14ac:dyDescent="0.25">
      <c r="A111" s="2" t="s">
        <v>587</v>
      </c>
      <c r="B111" s="3" t="s">
        <v>11</v>
      </c>
    </row>
    <row r="112" spans="1:2" x14ac:dyDescent="0.25">
      <c r="A112" s="2" t="s">
        <v>592</v>
      </c>
      <c r="B112" s="3" t="s">
        <v>11</v>
      </c>
    </row>
    <row r="113" spans="1:2" x14ac:dyDescent="0.25">
      <c r="A113" s="2" t="s">
        <v>664</v>
      </c>
      <c r="B113" s="3" t="s">
        <v>11</v>
      </c>
    </row>
    <row r="114" spans="1:2" x14ac:dyDescent="0.25">
      <c r="A114" s="2" t="s">
        <v>589</v>
      </c>
      <c r="B114" s="3" t="s">
        <v>11</v>
      </c>
    </row>
    <row r="115" spans="1:2" x14ac:dyDescent="0.25">
      <c r="A115" s="2" t="s">
        <v>593</v>
      </c>
      <c r="B115" s="3" t="s">
        <v>11</v>
      </c>
    </row>
    <row r="116" spans="1:2" x14ac:dyDescent="0.25">
      <c r="A116" s="2" t="s">
        <v>17</v>
      </c>
      <c r="B116" s="3" t="s">
        <v>11</v>
      </c>
    </row>
    <row r="117" spans="1:2" x14ac:dyDescent="0.25">
      <c r="A117" s="2" t="s">
        <v>11</v>
      </c>
      <c r="B117" s="3" t="s">
        <v>11</v>
      </c>
    </row>
  </sheetData>
  <autoFilter ref="A1:B113" xr:uid="{00000000-0009-0000-0000-000009000000}"/>
  <sortState ref="A2:B117">
    <sortCondition ref="B2:B117"/>
    <sortCondition ref="A2:A1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7"/>
  <sheetViews>
    <sheetView tabSelected="1" workbookViewId="0">
      <selection activeCell="R62" sqref="R62"/>
    </sheetView>
  </sheetViews>
  <sheetFormatPr defaultRowHeight="15" x14ac:dyDescent="0.25"/>
  <cols>
    <col min="1" max="1" width="9.85546875" bestFit="1" customWidth="1"/>
    <col min="2" max="2" width="14.5703125" bestFit="1" customWidth="1"/>
    <col min="3" max="3" width="8.42578125" bestFit="1" customWidth="1"/>
    <col min="4" max="4" width="20.42578125" bestFit="1" customWidth="1"/>
    <col min="13" max="13" width="9.5703125" bestFit="1" customWidth="1"/>
    <col min="14" max="14" width="13.140625" bestFit="1" customWidth="1"/>
    <col min="15" max="15" width="12" bestFit="1" customWidth="1"/>
    <col min="17" max="17" width="9.5703125" bestFit="1" customWidth="1"/>
    <col min="20" max="20" width="10.5703125" bestFit="1" customWidth="1"/>
  </cols>
  <sheetData>
    <row r="1" spans="1:15" x14ac:dyDescent="0.25">
      <c r="A1" s="1" t="s">
        <v>32</v>
      </c>
      <c r="B1" s="1" t="s">
        <v>33</v>
      </c>
      <c r="C1" s="5" t="s">
        <v>50</v>
      </c>
      <c r="D1" s="1" t="s">
        <v>51</v>
      </c>
      <c r="E1" s="13" t="s">
        <v>52</v>
      </c>
      <c r="F1" s="13" t="s">
        <v>53</v>
      </c>
    </row>
    <row r="2" spans="1:15" x14ac:dyDescent="0.25">
      <c r="A2" s="3" t="s">
        <v>34</v>
      </c>
      <c r="B2" s="3" t="s">
        <v>35</v>
      </c>
      <c r="C2" s="3">
        <f>'Parcel Discounts'!AI3</f>
        <v>13.26</v>
      </c>
      <c r="D2" s="3">
        <f>'Parcel Discounts'!AJ3</f>
        <v>0.12</v>
      </c>
      <c r="E2" s="3" t="s">
        <v>19</v>
      </c>
      <c r="F2" s="3">
        <v>76</v>
      </c>
    </row>
    <row r="3" spans="1:15" x14ac:dyDescent="0.25">
      <c r="A3" s="3" t="s">
        <v>34</v>
      </c>
      <c r="B3" s="4" t="s">
        <v>36</v>
      </c>
      <c r="C3" s="3">
        <f>'Parcel Discounts'!AI4</f>
        <v>13.26</v>
      </c>
      <c r="D3" s="3">
        <f>'Parcel Discounts'!AJ4</f>
        <v>0.12</v>
      </c>
      <c r="E3" s="3" t="s">
        <v>19</v>
      </c>
      <c r="F3" s="3">
        <v>79</v>
      </c>
    </row>
    <row r="4" spans="1:15" x14ac:dyDescent="0.25">
      <c r="A4" s="3" t="s">
        <v>34</v>
      </c>
      <c r="B4" s="3" t="s">
        <v>37</v>
      </c>
      <c r="C4" s="3">
        <f>'Parcel Discounts'!AI5</f>
        <v>15.56</v>
      </c>
      <c r="D4" s="3">
        <f>'Parcel Discounts'!AJ5</f>
        <v>0.18</v>
      </c>
      <c r="E4" s="3" t="s">
        <v>21</v>
      </c>
      <c r="F4" s="3">
        <v>185</v>
      </c>
    </row>
    <row r="5" spans="1:15" x14ac:dyDescent="0.25">
      <c r="A5" s="3" t="s">
        <v>34</v>
      </c>
      <c r="B5" s="3" t="s">
        <v>9</v>
      </c>
      <c r="C5" s="3">
        <f>'Parcel Discounts'!AI6</f>
        <v>19.600000000000001</v>
      </c>
      <c r="D5" s="3">
        <f>'Parcel Discounts'!AJ6</f>
        <v>0.2</v>
      </c>
      <c r="E5" s="3" t="s">
        <v>23</v>
      </c>
      <c r="F5" s="3">
        <v>276</v>
      </c>
    </row>
    <row r="6" spans="1:15" x14ac:dyDescent="0.25">
      <c r="A6" s="3" t="s">
        <v>34</v>
      </c>
      <c r="B6" s="3" t="s">
        <v>3</v>
      </c>
      <c r="C6" s="3">
        <f>'Parcel Discounts'!AI7</f>
        <v>14.4</v>
      </c>
      <c r="D6" s="3">
        <f>'Parcel Discounts'!AJ7</f>
        <v>0.16</v>
      </c>
      <c r="E6" s="3" t="s">
        <v>20</v>
      </c>
      <c r="F6" s="3">
        <v>126</v>
      </c>
    </row>
    <row r="7" spans="1:15" x14ac:dyDescent="0.25">
      <c r="A7" s="3" t="s">
        <v>34</v>
      </c>
      <c r="B7" s="3" t="s">
        <v>11</v>
      </c>
      <c r="C7" s="3">
        <f>'Parcel Discounts'!AI8</f>
        <v>20.16</v>
      </c>
      <c r="D7" s="3">
        <f>'Parcel Discounts'!AJ8</f>
        <v>0.21</v>
      </c>
      <c r="E7" s="3" t="s">
        <v>31</v>
      </c>
      <c r="F7" s="3">
        <v>328</v>
      </c>
    </row>
    <row r="8" spans="1:15" x14ac:dyDescent="0.25">
      <c r="A8" s="3" t="s">
        <v>3</v>
      </c>
      <c r="B8" s="3" t="s">
        <v>35</v>
      </c>
      <c r="C8" s="3">
        <f>'Parcel Discounts'!AI9</f>
        <v>13.26</v>
      </c>
      <c r="D8" s="3">
        <f>'Parcel Discounts'!AJ9</f>
        <v>0.12</v>
      </c>
      <c r="E8" s="3" t="s">
        <v>19</v>
      </c>
      <c r="F8" s="3">
        <v>100</v>
      </c>
      <c r="N8" s="34"/>
      <c r="O8" s="35"/>
    </row>
    <row r="9" spans="1:15" x14ac:dyDescent="0.25">
      <c r="A9" s="3" t="s">
        <v>3</v>
      </c>
      <c r="B9" s="3" t="s">
        <v>36</v>
      </c>
      <c r="C9" s="3">
        <f>'Parcel Discounts'!AI10</f>
        <v>19.02</v>
      </c>
      <c r="D9" s="3">
        <f>'Parcel Discounts'!AJ10</f>
        <v>0.19</v>
      </c>
      <c r="E9" s="3" t="s">
        <v>22</v>
      </c>
      <c r="F9" s="3">
        <v>201</v>
      </c>
    </row>
    <row r="10" spans="1:15" x14ac:dyDescent="0.25">
      <c r="A10" s="3" t="s">
        <v>3</v>
      </c>
      <c r="B10" s="4" t="s">
        <v>37</v>
      </c>
      <c r="C10" s="3">
        <f>'Parcel Discounts'!AI11</f>
        <v>19.600000000000001</v>
      </c>
      <c r="D10" s="3">
        <f>'Parcel Discounts'!AJ11</f>
        <v>0.2</v>
      </c>
      <c r="E10" s="3" t="s">
        <v>23</v>
      </c>
      <c r="F10" s="3">
        <v>265</v>
      </c>
    </row>
    <row r="11" spans="1:15" x14ac:dyDescent="0.25">
      <c r="A11" s="3" t="s">
        <v>3</v>
      </c>
      <c r="B11" s="4" t="s">
        <v>9</v>
      </c>
      <c r="C11" s="3">
        <f>'Parcel Discounts'!AI12</f>
        <v>14.4</v>
      </c>
      <c r="D11" s="3">
        <f>'Parcel Discounts'!AJ12</f>
        <v>0.16</v>
      </c>
      <c r="E11" s="3" t="s">
        <v>20</v>
      </c>
      <c r="F11" s="3">
        <v>148</v>
      </c>
    </row>
    <row r="12" spans="1:15" x14ac:dyDescent="0.25">
      <c r="A12" s="3" t="s">
        <v>37</v>
      </c>
      <c r="B12" s="3" t="s">
        <v>35</v>
      </c>
      <c r="C12" s="3">
        <f>'Parcel Discounts'!AI13</f>
        <v>15.56</v>
      </c>
      <c r="D12" s="3">
        <f>'Parcel Discounts'!AJ13</f>
        <v>0.18</v>
      </c>
      <c r="E12" s="3" t="s">
        <v>21</v>
      </c>
      <c r="F12" s="3">
        <v>165</v>
      </c>
    </row>
    <row r="13" spans="1:15" x14ac:dyDescent="0.25">
      <c r="A13" s="3" t="s">
        <v>37</v>
      </c>
      <c r="B13" s="3" t="s">
        <v>36</v>
      </c>
      <c r="C13" s="3">
        <f>'Parcel Discounts'!AI14</f>
        <v>14.4</v>
      </c>
      <c r="D13" s="3">
        <f>'Parcel Discounts'!AJ14</f>
        <v>0.16</v>
      </c>
      <c r="E13" s="3" t="s">
        <v>20</v>
      </c>
      <c r="F13" s="3">
        <v>125</v>
      </c>
    </row>
    <row r="14" spans="1:15" x14ac:dyDescent="0.25">
      <c r="A14" s="3" t="s">
        <v>37</v>
      </c>
      <c r="B14" s="4" t="s">
        <v>9</v>
      </c>
      <c r="C14" s="3">
        <f>'Parcel Discounts'!AI15</f>
        <v>20.16</v>
      </c>
      <c r="D14" s="3">
        <f>'Parcel Discounts'!AJ15</f>
        <v>0.21</v>
      </c>
      <c r="E14" s="3" t="s">
        <v>31</v>
      </c>
      <c r="F14" s="3">
        <v>420</v>
      </c>
    </row>
    <row r="15" spans="1:15" x14ac:dyDescent="0.25">
      <c r="A15" s="3" t="s">
        <v>11</v>
      </c>
      <c r="B15" s="3" t="s">
        <v>35</v>
      </c>
      <c r="C15" s="3">
        <f>'Parcel Discounts'!AI16</f>
        <v>20.16</v>
      </c>
      <c r="D15" s="3">
        <f>'Parcel Discounts'!AJ16</f>
        <v>0.21</v>
      </c>
      <c r="E15" s="3" t="s">
        <v>31</v>
      </c>
      <c r="F15" s="3">
        <v>312</v>
      </c>
    </row>
    <row r="16" spans="1:15" x14ac:dyDescent="0.25">
      <c r="A16" s="3" t="s">
        <v>11</v>
      </c>
      <c r="B16" s="3" t="s">
        <v>36</v>
      </c>
      <c r="C16" s="3">
        <f>'Parcel Discounts'!AI17</f>
        <v>20.16</v>
      </c>
      <c r="D16" s="3">
        <f>'Parcel Discounts'!AJ17</f>
        <v>0.21</v>
      </c>
      <c r="E16" s="3" t="s">
        <v>31</v>
      </c>
      <c r="F16" s="3">
        <v>400</v>
      </c>
    </row>
    <row r="17" spans="1:8" x14ac:dyDescent="0.25">
      <c r="A17" s="3" t="s">
        <v>11</v>
      </c>
      <c r="B17" s="3" t="s">
        <v>3</v>
      </c>
      <c r="C17" s="3">
        <f>'Parcel Discounts'!AI18</f>
        <v>14.4</v>
      </c>
      <c r="D17" s="3">
        <f>'Parcel Discounts'!AJ18</f>
        <v>0.16</v>
      </c>
      <c r="E17" s="3" t="s">
        <v>20</v>
      </c>
      <c r="F17" s="3">
        <v>111</v>
      </c>
    </row>
    <row r="18" spans="1:8" x14ac:dyDescent="0.25">
      <c r="A18" s="3" t="s">
        <v>11</v>
      </c>
      <c r="B18" s="3" t="s">
        <v>9</v>
      </c>
      <c r="C18" s="3">
        <f>'Parcel Discounts'!AI19</f>
        <v>14.4</v>
      </c>
      <c r="D18" s="3">
        <f>'Parcel Discounts'!AJ19</f>
        <v>0.16</v>
      </c>
      <c r="E18" s="3" t="s">
        <v>20</v>
      </c>
      <c r="F18" s="3">
        <v>130</v>
      </c>
    </row>
    <row r="19" spans="1:8" x14ac:dyDescent="0.25">
      <c r="A19" s="3" t="s">
        <v>11</v>
      </c>
      <c r="B19" s="3" t="s">
        <v>37</v>
      </c>
      <c r="C19" s="3">
        <f>'Parcel Discounts'!AI20</f>
        <v>20.16</v>
      </c>
      <c r="D19" s="3">
        <f>'Parcel Discounts'!AJ20</f>
        <v>0.21</v>
      </c>
      <c r="E19" s="3" t="s">
        <v>31</v>
      </c>
      <c r="F19" s="3">
        <v>466</v>
      </c>
    </row>
    <row r="20" spans="1:8" x14ac:dyDescent="0.25">
      <c r="A20" s="3" t="s">
        <v>1</v>
      </c>
      <c r="B20" s="3" t="s">
        <v>35</v>
      </c>
      <c r="C20" s="3">
        <f>'Parcel Discounts'!AI21</f>
        <v>15.56</v>
      </c>
      <c r="D20" s="3">
        <f>'Parcel Discounts'!AJ21</f>
        <v>0.18</v>
      </c>
      <c r="E20" s="3" t="s">
        <v>21</v>
      </c>
      <c r="F20" s="3">
        <v>187</v>
      </c>
    </row>
    <row r="21" spans="1:8" x14ac:dyDescent="0.25">
      <c r="A21" s="3" t="s">
        <v>1</v>
      </c>
      <c r="B21" s="3" t="s">
        <v>36</v>
      </c>
      <c r="C21" s="3">
        <f>'Parcel Discounts'!AI22</f>
        <v>19.600000000000001</v>
      </c>
      <c r="D21" s="3">
        <f>'Parcel Discounts'!AJ22</f>
        <v>0.2</v>
      </c>
      <c r="E21" s="3" t="s">
        <v>23</v>
      </c>
      <c r="F21" s="3">
        <v>289</v>
      </c>
    </row>
    <row r="22" spans="1:8" x14ac:dyDescent="0.25">
      <c r="A22" s="3" t="s">
        <v>1</v>
      </c>
      <c r="B22" s="3" t="s">
        <v>3</v>
      </c>
      <c r="C22" s="3">
        <f>'Parcel Discounts'!AI23</f>
        <v>13.26</v>
      </c>
      <c r="D22" s="3">
        <f>'Parcel Discounts'!AJ23</f>
        <v>0.12</v>
      </c>
      <c r="E22" s="3" t="s">
        <v>19</v>
      </c>
      <c r="F22" s="3">
        <v>86</v>
      </c>
    </row>
    <row r="23" spans="1:8" x14ac:dyDescent="0.25">
      <c r="A23" s="3" t="s">
        <v>1</v>
      </c>
      <c r="B23" s="3" t="s">
        <v>9</v>
      </c>
      <c r="C23" s="3">
        <f>'Parcel Discounts'!AI24</f>
        <v>13.26</v>
      </c>
      <c r="D23" s="3">
        <f>'Parcel Discounts'!AJ24</f>
        <v>0.12</v>
      </c>
      <c r="E23" s="3" t="s">
        <v>19</v>
      </c>
      <c r="F23" s="3">
        <v>66</v>
      </c>
    </row>
    <row r="24" spans="1:8" x14ac:dyDescent="0.25">
      <c r="A24" s="3" t="s">
        <v>1</v>
      </c>
      <c r="B24" s="4" t="s">
        <v>34</v>
      </c>
      <c r="C24" s="3">
        <f>'Parcel Discounts'!AI25</f>
        <v>19.02</v>
      </c>
      <c r="D24" s="3">
        <f>'Parcel Discounts'!AJ25</f>
        <v>0.19</v>
      </c>
      <c r="E24" s="3" t="s">
        <v>22</v>
      </c>
      <c r="F24" s="3">
        <v>214</v>
      </c>
      <c r="H24" s="26"/>
    </row>
    <row r="25" spans="1:8" x14ac:dyDescent="0.25">
      <c r="A25" s="3" t="s">
        <v>1</v>
      </c>
      <c r="B25" s="3" t="s">
        <v>11</v>
      </c>
      <c r="C25" s="3">
        <f>'Parcel Discounts'!AI26</f>
        <v>14.4</v>
      </c>
      <c r="D25" s="3">
        <f>'Parcel Discounts'!AJ26</f>
        <v>0.16</v>
      </c>
      <c r="E25" s="3" t="s">
        <v>20</v>
      </c>
      <c r="F25" s="3">
        <v>116</v>
      </c>
      <c r="H25" s="26"/>
    </row>
    <row r="26" spans="1:8" x14ac:dyDescent="0.25">
      <c r="A26" s="3" t="s">
        <v>1</v>
      </c>
      <c r="B26" s="3" t="s">
        <v>1</v>
      </c>
      <c r="C26" s="3">
        <f>'Parcel Discounts'!AI27</f>
        <v>12.11</v>
      </c>
      <c r="D26" s="3">
        <f>'Parcel Discounts'!AJ27</f>
        <v>0.1</v>
      </c>
      <c r="E26" s="3" t="s">
        <v>18</v>
      </c>
      <c r="F26" s="3">
        <v>0</v>
      </c>
    </row>
    <row r="27" spans="1:8" x14ac:dyDescent="0.25">
      <c r="A27" s="3" t="s">
        <v>1</v>
      </c>
      <c r="B27" s="3" t="s">
        <v>37</v>
      </c>
      <c r="C27" s="3">
        <f>'Parcel Discounts'!AI28</f>
        <v>20.16</v>
      </c>
      <c r="D27" s="3">
        <f>'Parcel Discounts'!AJ28</f>
        <v>0.21</v>
      </c>
      <c r="E27" s="3" t="s">
        <v>31</v>
      </c>
      <c r="F27" s="3">
        <v>352</v>
      </c>
    </row>
    <row r="28" spans="1:8" x14ac:dyDescent="0.25">
      <c r="A28" s="3" t="s">
        <v>548</v>
      </c>
      <c r="B28" s="3" t="s">
        <v>35</v>
      </c>
      <c r="C28" s="3">
        <f>'Parcel Discounts'!AI29</f>
        <v>14.4</v>
      </c>
      <c r="D28" s="3">
        <f>'Parcel Discounts'!AJ29</f>
        <v>0.16</v>
      </c>
      <c r="E28" s="3" t="s">
        <v>20</v>
      </c>
      <c r="F28" s="3">
        <v>131</v>
      </c>
    </row>
    <row r="29" spans="1:8" x14ac:dyDescent="0.25">
      <c r="A29" s="3" t="s">
        <v>548</v>
      </c>
      <c r="B29" s="3" t="s">
        <v>36</v>
      </c>
      <c r="C29" s="3">
        <f>'Parcel Discounts'!AI30</f>
        <v>19.02</v>
      </c>
      <c r="D29" s="3">
        <f>'Parcel Discounts'!AJ30</f>
        <v>0.19</v>
      </c>
      <c r="E29" s="3" t="s">
        <v>22</v>
      </c>
      <c r="F29" s="3">
        <v>219</v>
      </c>
    </row>
    <row r="30" spans="1:8" x14ac:dyDescent="0.25">
      <c r="A30" s="3" t="s">
        <v>548</v>
      </c>
      <c r="B30" s="3" t="s">
        <v>37</v>
      </c>
      <c r="C30" s="3">
        <f>'Parcel Discounts'!AI31</f>
        <v>19.600000000000001</v>
      </c>
      <c r="D30" s="3">
        <f>'Parcel Discounts'!AJ31</f>
        <v>0.2</v>
      </c>
      <c r="E30" s="3" t="s">
        <v>23</v>
      </c>
      <c r="F30" s="3">
        <v>296</v>
      </c>
    </row>
    <row r="31" spans="1:8" x14ac:dyDescent="0.25">
      <c r="A31" s="3" t="s">
        <v>548</v>
      </c>
      <c r="B31" s="3" t="s">
        <v>9</v>
      </c>
      <c r="C31" s="3">
        <f>'Parcel Discounts'!AI32</f>
        <v>15.56</v>
      </c>
      <c r="D31" s="3">
        <f>'Parcel Discounts'!AJ32</f>
        <v>0.18</v>
      </c>
      <c r="E31" s="3" t="s">
        <v>21</v>
      </c>
      <c r="F31" s="3">
        <v>176</v>
      </c>
    </row>
    <row r="32" spans="1:8" x14ac:dyDescent="0.25">
      <c r="A32" s="3" t="s">
        <v>548</v>
      </c>
      <c r="B32" s="3" t="s">
        <v>34</v>
      </c>
      <c r="C32" s="3">
        <f>'Parcel Discounts'!AI33</f>
        <v>15.56</v>
      </c>
      <c r="D32" s="3">
        <f>'Parcel Discounts'!AJ33</f>
        <v>0.18</v>
      </c>
      <c r="E32" s="3" t="s">
        <v>21</v>
      </c>
      <c r="F32" s="3">
        <v>177</v>
      </c>
    </row>
    <row r="33" spans="1:12" x14ac:dyDescent="0.25">
      <c r="A33" s="3" t="s">
        <v>548</v>
      </c>
      <c r="B33" s="3" t="s">
        <v>3</v>
      </c>
      <c r="C33" s="3">
        <f>'Parcel Discounts'!AI34</f>
        <v>12.11</v>
      </c>
      <c r="D33" s="3">
        <f>'Parcel Discounts'!AJ34</f>
        <v>0.1</v>
      </c>
      <c r="E33" s="3" t="s">
        <v>18</v>
      </c>
      <c r="F33" s="3">
        <v>62</v>
      </c>
    </row>
    <row r="34" spans="1:12" x14ac:dyDescent="0.25">
      <c r="A34" s="3" t="s">
        <v>548</v>
      </c>
      <c r="B34" s="3" t="s">
        <v>11</v>
      </c>
      <c r="C34" s="3">
        <f>'Parcel Discounts'!AI35</f>
        <v>13.26</v>
      </c>
      <c r="D34" s="3">
        <f>'Parcel Discounts'!AJ35</f>
        <v>0.12</v>
      </c>
      <c r="E34" s="3" t="s">
        <v>19</v>
      </c>
      <c r="F34" s="3">
        <v>87</v>
      </c>
    </row>
    <row r="35" spans="1:12" x14ac:dyDescent="0.25">
      <c r="A35" s="3" t="s">
        <v>548</v>
      </c>
      <c r="B35" s="3" t="s">
        <v>1</v>
      </c>
      <c r="C35" s="3">
        <f>'Parcel Discounts'!AI36</f>
        <v>14.4</v>
      </c>
      <c r="D35" s="3">
        <f>'Parcel Discounts'!AJ36</f>
        <v>0.16</v>
      </c>
      <c r="E35" s="3" t="s">
        <v>20</v>
      </c>
      <c r="F35" s="3">
        <v>126</v>
      </c>
    </row>
    <row r="36" spans="1:12" x14ac:dyDescent="0.25">
      <c r="A36" s="3" t="s">
        <v>569</v>
      </c>
      <c r="B36" s="3" t="s">
        <v>35</v>
      </c>
      <c r="C36" s="3">
        <v>20.16</v>
      </c>
      <c r="D36" s="3">
        <v>0.21</v>
      </c>
      <c r="E36" s="3" t="s">
        <v>31</v>
      </c>
      <c r="F36" s="3">
        <v>194</v>
      </c>
    </row>
    <row r="37" spans="1:12" x14ac:dyDescent="0.25">
      <c r="A37" s="3" t="s">
        <v>569</v>
      </c>
      <c r="B37" s="3" t="s">
        <v>36</v>
      </c>
      <c r="C37" s="3">
        <v>19.600000000000001</v>
      </c>
      <c r="D37" s="3">
        <v>0.2</v>
      </c>
      <c r="E37" s="3" t="s">
        <v>23</v>
      </c>
      <c r="F37" s="3">
        <v>328</v>
      </c>
    </row>
    <row r="38" spans="1:12" x14ac:dyDescent="0.25">
      <c r="A38" s="3" t="s">
        <v>569</v>
      </c>
      <c r="B38" s="3" t="s">
        <v>37</v>
      </c>
      <c r="C38" s="3">
        <v>20.16</v>
      </c>
      <c r="D38" s="3">
        <v>0.21</v>
      </c>
      <c r="E38" s="3" t="s">
        <v>31</v>
      </c>
      <c r="F38" s="3">
        <v>359</v>
      </c>
    </row>
    <row r="39" spans="1:12" x14ac:dyDescent="0.25">
      <c r="A39" s="3" t="s">
        <v>569</v>
      </c>
      <c r="B39" s="3" t="s">
        <v>9</v>
      </c>
      <c r="C39" s="3">
        <v>19.02</v>
      </c>
      <c r="D39" s="3">
        <v>0.19</v>
      </c>
      <c r="E39" s="3" t="s">
        <v>22</v>
      </c>
      <c r="F39" s="3">
        <v>83</v>
      </c>
    </row>
    <row r="40" spans="1:12" x14ac:dyDescent="0.25">
      <c r="A40" s="3" t="s">
        <v>569</v>
      </c>
      <c r="B40" s="3" t="s">
        <v>34</v>
      </c>
      <c r="C40" s="3">
        <v>19.02</v>
      </c>
      <c r="D40" s="3">
        <v>0.19</v>
      </c>
      <c r="E40" s="3" t="s">
        <v>22</v>
      </c>
      <c r="F40" s="3">
        <v>253</v>
      </c>
    </row>
    <row r="41" spans="1:12" x14ac:dyDescent="0.25">
      <c r="A41" s="3" t="s">
        <v>569</v>
      </c>
      <c r="B41" s="3" t="s">
        <v>3</v>
      </c>
      <c r="C41" s="3">
        <v>14.4</v>
      </c>
      <c r="D41" s="3">
        <v>0.16</v>
      </c>
      <c r="E41" s="3" t="s">
        <v>20</v>
      </c>
      <c r="F41" s="3">
        <v>124</v>
      </c>
    </row>
    <row r="42" spans="1:12" x14ac:dyDescent="0.25">
      <c r="A42" s="3" t="s">
        <v>569</v>
      </c>
      <c r="B42" s="3" t="s">
        <v>11</v>
      </c>
      <c r="C42" s="3">
        <v>19.02</v>
      </c>
      <c r="D42" s="3">
        <v>0.19</v>
      </c>
      <c r="E42" s="3" t="s">
        <v>22</v>
      </c>
      <c r="F42" s="3">
        <v>160</v>
      </c>
    </row>
    <row r="43" spans="1:12" x14ac:dyDescent="0.25">
      <c r="A43" s="3" t="s">
        <v>569</v>
      </c>
      <c r="B43" s="3" t="s">
        <v>1</v>
      </c>
      <c r="C43" s="3">
        <v>13.26</v>
      </c>
      <c r="D43" s="3">
        <v>0.12</v>
      </c>
      <c r="E43" s="3" t="s">
        <v>19</v>
      </c>
      <c r="F43" s="3">
        <v>35</v>
      </c>
    </row>
    <row r="45" spans="1:12" x14ac:dyDescent="0.25">
      <c r="A45" s="1" t="s">
        <v>32</v>
      </c>
      <c r="B45" s="1" t="s">
        <v>33</v>
      </c>
      <c r="C45" s="1" t="s">
        <v>24</v>
      </c>
      <c r="D45" s="1" t="s">
        <v>25</v>
      </c>
      <c r="E45" s="1" t="s">
        <v>26</v>
      </c>
      <c r="F45" s="1" t="s">
        <v>27</v>
      </c>
      <c r="G45" s="1" t="s">
        <v>28</v>
      </c>
      <c r="H45" s="1" t="s">
        <v>29</v>
      </c>
      <c r="I45" s="1" t="s">
        <v>30</v>
      </c>
      <c r="J45" s="1" t="s">
        <v>54</v>
      </c>
      <c r="K45" s="13" t="s">
        <v>53</v>
      </c>
    </row>
    <row r="46" spans="1:12" x14ac:dyDescent="0.25">
      <c r="A46" s="3" t="s">
        <v>34</v>
      </c>
      <c r="B46" s="3" t="s">
        <v>35</v>
      </c>
      <c r="C46" s="3">
        <f>'LTL Discounts'!BW3</f>
        <v>39.520000000000003</v>
      </c>
      <c r="D46" s="3">
        <f>'LTL Discounts'!BX3</f>
        <v>11.72</v>
      </c>
      <c r="E46" s="3">
        <f>'LTL Discounts'!BY3</f>
        <v>8.34</v>
      </c>
      <c r="F46" s="3">
        <f>'LTL Discounts'!BZ3</f>
        <v>6.9</v>
      </c>
      <c r="G46" s="3">
        <f>'LTL Discounts'!CA3</f>
        <v>5.27</v>
      </c>
      <c r="H46" s="3">
        <f>'LTL Discounts'!CB3</f>
        <v>4.83</v>
      </c>
      <c r="I46" s="3">
        <f>'LTL Discounts'!CC3</f>
        <v>4.01</v>
      </c>
      <c r="J46" s="3" t="s">
        <v>19</v>
      </c>
      <c r="K46" s="3">
        <v>76</v>
      </c>
      <c r="L46" s="26"/>
    </row>
    <row r="47" spans="1:12" x14ac:dyDescent="0.25">
      <c r="A47" s="3" t="s">
        <v>34</v>
      </c>
      <c r="B47" s="4" t="s">
        <v>36</v>
      </c>
      <c r="C47" s="3">
        <f>'LTL Discounts'!BW4</f>
        <v>39.520000000000003</v>
      </c>
      <c r="D47" s="3">
        <f>'LTL Discounts'!BX4</f>
        <v>11.72</v>
      </c>
      <c r="E47" s="3">
        <f>'LTL Discounts'!BY4</f>
        <v>8.34</v>
      </c>
      <c r="F47" s="3">
        <f>'LTL Discounts'!BZ4</f>
        <v>6.9</v>
      </c>
      <c r="G47" s="3">
        <f>'LTL Discounts'!CA4</f>
        <v>5.27</v>
      </c>
      <c r="H47" s="3">
        <f>'LTL Discounts'!CB4</f>
        <v>4.83</v>
      </c>
      <c r="I47" s="3">
        <f>'LTL Discounts'!CC4</f>
        <v>4.01</v>
      </c>
      <c r="J47" s="3" t="s">
        <v>19</v>
      </c>
      <c r="K47" s="3">
        <v>79</v>
      </c>
      <c r="L47" s="26"/>
    </row>
    <row r="48" spans="1:12" x14ac:dyDescent="0.25">
      <c r="A48" s="3" t="s">
        <v>34</v>
      </c>
      <c r="B48" s="3" t="s">
        <v>37</v>
      </c>
      <c r="C48" s="3">
        <f>'LTL Discounts'!BW5</f>
        <v>43.67</v>
      </c>
      <c r="D48" s="3">
        <f>'LTL Discounts'!BX5</f>
        <v>12.94</v>
      </c>
      <c r="E48" s="3">
        <f>'LTL Discounts'!BY5</f>
        <v>9.1999999999999993</v>
      </c>
      <c r="F48" s="3">
        <f>'LTL Discounts'!BZ5</f>
        <v>7.64</v>
      </c>
      <c r="G48" s="3">
        <f>'LTL Discounts'!CA5</f>
        <v>5.82</v>
      </c>
      <c r="H48" s="3">
        <f>'LTL Discounts'!CB5</f>
        <v>5.33</v>
      </c>
      <c r="I48" s="3">
        <f>'LTL Discounts'!CC5</f>
        <v>4.42</v>
      </c>
      <c r="J48" s="3" t="s">
        <v>21</v>
      </c>
      <c r="K48" s="3">
        <v>185</v>
      </c>
      <c r="L48" s="26"/>
    </row>
    <row r="49" spans="1:13" x14ac:dyDescent="0.25">
      <c r="A49" s="3" t="s">
        <v>34</v>
      </c>
      <c r="B49" s="3" t="s">
        <v>9</v>
      </c>
      <c r="C49" s="3">
        <f>'LTL Discounts'!BW6</f>
        <v>69.11</v>
      </c>
      <c r="D49" s="3">
        <f>'LTL Discounts'!BX6</f>
        <v>14.18</v>
      </c>
      <c r="E49" s="3">
        <f>'LTL Discounts'!BY6</f>
        <v>10.08</v>
      </c>
      <c r="F49" s="3">
        <f>'LTL Discounts'!BZ6</f>
        <v>8.36</v>
      </c>
      <c r="G49" s="3">
        <f>'LTL Discounts'!CA6</f>
        <v>6.37</v>
      </c>
      <c r="H49" s="3">
        <f>'LTL Discounts'!CB6</f>
        <v>5.84</v>
      </c>
      <c r="I49" s="3">
        <f>'LTL Discounts'!CC6</f>
        <v>4.8499999999999996</v>
      </c>
      <c r="J49" s="3" t="s">
        <v>23</v>
      </c>
      <c r="K49" s="3">
        <v>276</v>
      </c>
      <c r="L49" s="26"/>
    </row>
    <row r="50" spans="1:13" x14ac:dyDescent="0.25">
      <c r="A50" s="3" t="s">
        <v>34</v>
      </c>
      <c r="B50" s="3" t="s">
        <v>3</v>
      </c>
      <c r="C50" s="3">
        <f>'LTL Discounts'!BW7</f>
        <v>41.59</v>
      </c>
      <c r="D50" s="3">
        <f>'LTL Discounts'!BX7</f>
        <v>12.33</v>
      </c>
      <c r="E50" s="3">
        <f>'LTL Discounts'!BY7</f>
        <v>8.77</v>
      </c>
      <c r="F50" s="3">
        <f>'LTL Discounts'!BZ7</f>
        <v>7.26</v>
      </c>
      <c r="G50" s="3">
        <f>'LTL Discounts'!CA7</f>
        <v>5.54</v>
      </c>
      <c r="H50" s="3">
        <f>'LTL Discounts'!CB7</f>
        <v>5.08</v>
      </c>
      <c r="I50" s="3">
        <f>'LTL Discounts'!CC7</f>
        <v>4.22</v>
      </c>
      <c r="J50" s="3" t="s">
        <v>20</v>
      </c>
      <c r="K50" s="3">
        <v>126</v>
      </c>
      <c r="L50" s="26"/>
    </row>
    <row r="51" spans="1:13" x14ac:dyDescent="0.25">
      <c r="A51" s="3" t="s">
        <v>34</v>
      </c>
      <c r="B51" s="3" t="s">
        <v>11</v>
      </c>
      <c r="C51" s="3">
        <f>'LTL Discounts'!BW8</f>
        <v>82.94</v>
      </c>
      <c r="D51" s="3">
        <f>'LTL Discounts'!BX8</f>
        <v>14.8</v>
      </c>
      <c r="E51" s="3">
        <f>'LTL Discounts'!BY8</f>
        <v>10.51</v>
      </c>
      <c r="F51" s="3">
        <f>'LTL Discounts'!BZ8</f>
        <v>8.73</v>
      </c>
      <c r="G51" s="3">
        <f>'LTL Discounts'!CA8</f>
        <v>6.65</v>
      </c>
      <c r="H51" s="3">
        <f>'LTL Discounts'!CB8</f>
        <v>6.09</v>
      </c>
      <c r="I51" s="3">
        <f>'LTL Discounts'!CC8</f>
        <v>5.0599999999999996</v>
      </c>
      <c r="J51" s="3" t="s">
        <v>31</v>
      </c>
      <c r="K51" s="3">
        <v>328</v>
      </c>
      <c r="L51" s="26"/>
    </row>
    <row r="52" spans="1:13" x14ac:dyDescent="0.25">
      <c r="A52" s="3" t="s">
        <v>3</v>
      </c>
      <c r="B52" s="3" t="s">
        <v>35</v>
      </c>
      <c r="C52" s="3">
        <f>'LTL Discounts'!BW9</f>
        <v>39.520000000000003</v>
      </c>
      <c r="D52" s="3">
        <f>'LTL Discounts'!BX9</f>
        <v>11.72</v>
      </c>
      <c r="E52" s="3">
        <f>'LTL Discounts'!BY9</f>
        <v>8.34</v>
      </c>
      <c r="F52" s="3">
        <f>'LTL Discounts'!BZ9</f>
        <v>6.9</v>
      </c>
      <c r="G52" s="3">
        <f>'LTL Discounts'!CA9</f>
        <v>5.27</v>
      </c>
      <c r="H52" s="3">
        <f>'LTL Discounts'!CB9</f>
        <v>4.83</v>
      </c>
      <c r="I52" s="3">
        <f>'LTL Discounts'!CC9</f>
        <v>4.01</v>
      </c>
      <c r="J52" s="3" t="s">
        <v>19</v>
      </c>
      <c r="K52" s="3">
        <v>100</v>
      </c>
    </row>
    <row r="53" spans="1:13" x14ac:dyDescent="0.25">
      <c r="A53" s="3" t="s">
        <v>3</v>
      </c>
      <c r="B53" s="3" t="s">
        <v>36</v>
      </c>
      <c r="C53" s="3">
        <f>'LTL Discounts'!BW10</f>
        <v>55.29</v>
      </c>
      <c r="D53" s="3">
        <f>'LTL Discounts'!BX10</f>
        <v>13.56</v>
      </c>
      <c r="E53" s="3">
        <f>'LTL Discounts'!BY10</f>
        <v>9.65</v>
      </c>
      <c r="F53" s="3">
        <f>'LTL Discounts'!BZ10</f>
        <v>7.99</v>
      </c>
      <c r="G53" s="3">
        <f>'LTL Discounts'!CA10</f>
        <v>6.09</v>
      </c>
      <c r="H53" s="3">
        <f>'LTL Discounts'!CB10</f>
        <v>5.59</v>
      </c>
      <c r="I53" s="3">
        <f>'LTL Discounts'!CC10</f>
        <v>4.6399999999999997</v>
      </c>
      <c r="J53" s="3" t="s">
        <v>22</v>
      </c>
      <c r="K53" s="3">
        <v>201</v>
      </c>
    </row>
    <row r="54" spans="1:13" x14ac:dyDescent="0.25">
      <c r="A54" s="3" t="s">
        <v>3</v>
      </c>
      <c r="B54" s="4" t="s">
        <v>37</v>
      </c>
      <c r="C54" s="3">
        <f>'LTL Discounts'!BW11</f>
        <v>69.11</v>
      </c>
      <c r="D54" s="3">
        <f>'LTL Discounts'!BX11</f>
        <v>14.18</v>
      </c>
      <c r="E54" s="3">
        <f>'LTL Discounts'!BY11</f>
        <v>10.08</v>
      </c>
      <c r="F54" s="3">
        <f>'LTL Discounts'!BZ11</f>
        <v>8.36</v>
      </c>
      <c r="G54" s="3">
        <f>'LTL Discounts'!CA11</f>
        <v>6.37</v>
      </c>
      <c r="H54" s="3">
        <f>'LTL Discounts'!CB11</f>
        <v>5.84</v>
      </c>
      <c r="I54" s="3">
        <f>'LTL Discounts'!CC11</f>
        <v>4.8499999999999996</v>
      </c>
      <c r="J54" s="3" t="s">
        <v>23</v>
      </c>
      <c r="K54" s="3">
        <v>265</v>
      </c>
    </row>
    <row r="55" spans="1:13" x14ac:dyDescent="0.25">
      <c r="A55" s="3" t="s">
        <v>3</v>
      </c>
      <c r="B55" s="3" t="s">
        <v>9</v>
      </c>
      <c r="C55" s="3">
        <f>'LTL Discounts'!BW12</f>
        <v>41.59</v>
      </c>
      <c r="D55" s="3">
        <f>'LTL Discounts'!BX12</f>
        <v>12.33</v>
      </c>
      <c r="E55" s="3">
        <f>'LTL Discounts'!BY12</f>
        <v>8.77</v>
      </c>
      <c r="F55" s="3">
        <f>'LTL Discounts'!BZ12</f>
        <v>7.26</v>
      </c>
      <c r="G55" s="3">
        <f>'LTL Discounts'!CA12</f>
        <v>5.54</v>
      </c>
      <c r="H55" s="3">
        <f>'LTL Discounts'!CB12</f>
        <v>5.08</v>
      </c>
      <c r="I55" s="3">
        <f>'LTL Discounts'!CC12</f>
        <v>4.22</v>
      </c>
      <c r="J55" s="3" t="s">
        <v>20</v>
      </c>
      <c r="K55" s="3">
        <v>148</v>
      </c>
    </row>
    <row r="56" spans="1:13" x14ac:dyDescent="0.25">
      <c r="A56" s="3" t="s">
        <v>37</v>
      </c>
      <c r="B56" s="3" t="s">
        <v>35</v>
      </c>
      <c r="C56" s="3">
        <f>'LTL Discounts'!BW13</f>
        <v>43.67</v>
      </c>
      <c r="D56" s="3">
        <f>'LTL Discounts'!BX13</f>
        <v>12.94</v>
      </c>
      <c r="E56" s="3">
        <f>'LTL Discounts'!BY13</f>
        <v>9.1999999999999993</v>
      </c>
      <c r="F56" s="3">
        <f>'LTL Discounts'!BZ13</f>
        <v>7.64</v>
      </c>
      <c r="G56" s="3">
        <f>'LTL Discounts'!CA13</f>
        <v>5.82</v>
      </c>
      <c r="H56" s="3">
        <f>'LTL Discounts'!CB13</f>
        <v>5.33</v>
      </c>
      <c r="I56" s="3">
        <f>'LTL Discounts'!CC13</f>
        <v>4.42</v>
      </c>
      <c r="J56" s="3" t="s">
        <v>21</v>
      </c>
      <c r="K56" s="3">
        <v>165</v>
      </c>
    </row>
    <row r="57" spans="1:13" x14ac:dyDescent="0.25">
      <c r="A57" s="3" t="s">
        <v>37</v>
      </c>
      <c r="B57" s="3" t="s">
        <v>36</v>
      </c>
      <c r="C57" s="3">
        <f>'LTL Discounts'!BW14</f>
        <v>41.59</v>
      </c>
      <c r="D57" s="3">
        <f>'LTL Discounts'!BX14</f>
        <v>12.33</v>
      </c>
      <c r="E57" s="3">
        <f>'LTL Discounts'!BY14</f>
        <v>8.77</v>
      </c>
      <c r="F57" s="3">
        <f>'LTL Discounts'!BZ14</f>
        <v>7.26</v>
      </c>
      <c r="G57" s="3">
        <f>'LTL Discounts'!CA14</f>
        <v>5.54</v>
      </c>
      <c r="H57" s="3">
        <f>'LTL Discounts'!CB14</f>
        <v>5.08</v>
      </c>
      <c r="I57" s="3">
        <f>'LTL Discounts'!CC14</f>
        <v>4.22</v>
      </c>
      <c r="J57" s="3" t="s">
        <v>20</v>
      </c>
      <c r="K57" s="3">
        <v>125</v>
      </c>
    </row>
    <row r="58" spans="1:13" x14ac:dyDescent="0.25">
      <c r="A58" s="3" t="s">
        <v>37</v>
      </c>
      <c r="B58" s="4" t="s">
        <v>9</v>
      </c>
      <c r="C58" s="3">
        <f>'LTL Discounts'!BW15</f>
        <v>86.39</v>
      </c>
      <c r="D58" s="3">
        <f>'LTL Discounts'!BX15</f>
        <v>15.42</v>
      </c>
      <c r="E58" s="3">
        <f>'LTL Discounts'!BY15</f>
        <v>10.95</v>
      </c>
      <c r="F58" s="3">
        <f>'LTL Discounts'!BZ15</f>
        <v>9.08</v>
      </c>
      <c r="G58" s="3">
        <f>'LTL Discounts'!CA15</f>
        <v>6.91</v>
      </c>
      <c r="H58" s="3">
        <f>'LTL Discounts'!CB15</f>
        <v>6.35</v>
      </c>
      <c r="I58" s="3">
        <f>'LTL Discounts'!CC15</f>
        <v>5.28</v>
      </c>
      <c r="J58" s="3" t="s">
        <v>31</v>
      </c>
      <c r="K58" s="3">
        <v>420</v>
      </c>
    </row>
    <row r="59" spans="1:13" x14ac:dyDescent="0.25">
      <c r="A59" s="3" t="s">
        <v>11</v>
      </c>
      <c r="B59" s="3" t="s">
        <v>35</v>
      </c>
      <c r="C59" s="3">
        <f>'LTL Discounts'!BW16</f>
        <v>82.94</v>
      </c>
      <c r="D59" s="3">
        <f>'LTL Discounts'!BX16</f>
        <v>14.8</v>
      </c>
      <c r="E59" s="3">
        <f>'LTL Discounts'!BY16</f>
        <v>10.51</v>
      </c>
      <c r="F59" s="3">
        <f>'LTL Discounts'!BZ16</f>
        <v>8.73</v>
      </c>
      <c r="G59" s="3">
        <f>'LTL Discounts'!CA16</f>
        <v>6.65</v>
      </c>
      <c r="H59" s="3">
        <f>'LTL Discounts'!CB16</f>
        <v>6.09</v>
      </c>
      <c r="I59" s="3">
        <f>'LTL Discounts'!CC16</f>
        <v>5.0599999999999996</v>
      </c>
      <c r="J59" s="3" t="s">
        <v>31</v>
      </c>
      <c r="K59" s="3">
        <v>312</v>
      </c>
    </row>
    <row r="60" spans="1:13" x14ac:dyDescent="0.25">
      <c r="A60" s="3" t="s">
        <v>11</v>
      </c>
      <c r="B60" s="3" t="s">
        <v>36</v>
      </c>
      <c r="C60" s="3">
        <f>'LTL Discounts'!BW17</f>
        <v>86.39</v>
      </c>
      <c r="D60" s="3">
        <f>'LTL Discounts'!BX17</f>
        <v>15.42</v>
      </c>
      <c r="E60" s="3">
        <f>'LTL Discounts'!BY17</f>
        <v>10.95</v>
      </c>
      <c r="F60" s="3">
        <f>'LTL Discounts'!BZ17</f>
        <v>9.08</v>
      </c>
      <c r="G60" s="3">
        <f>'LTL Discounts'!CA17</f>
        <v>6.91</v>
      </c>
      <c r="H60" s="3">
        <f>'LTL Discounts'!CB17</f>
        <v>6.35</v>
      </c>
      <c r="I60" s="3">
        <f>'LTL Discounts'!CC17</f>
        <v>5.28</v>
      </c>
      <c r="J60" s="3" t="s">
        <v>31</v>
      </c>
      <c r="K60" s="3">
        <v>400</v>
      </c>
    </row>
    <row r="61" spans="1:13" x14ac:dyDescent="0.25">
      <c r="A61" s="3" t="s">
        <v>11</v>
      </c>
      <c r="B61" s="3" t="s">
        <v>3</v>
      </c>
      <c r="C61" s="3">
        <f>'LTL Discounts'!BW18</f>
        <v>41.59</v>
      </c>
      <c r="D61" s="3">
        <f>'LTL Discounts'!BX18</f>
        <v>12.33</v>
      </c>
      <c r="E61" s="3">
        <f>'LTL Discounts'!BY18</f>
        <v>8.77</v>
      </c>
      <c r="F61" s="3">
        <f>'LTL Discounts'!BZ18</f>
        <v>7.26</v>
      </c>
      <c r="G61" s="3">
        <f>'LTL Discounts'!CA18</f>
        <v>5.54</v>
      </c>
      <c r="H61" s="3">
        <f>'LTL Discounts'!CB18</f>
        <v>5.08</v>
      </c>
      <c r="I61" s="3">
        <f>'LTL Discounts'!CC18</f>
        <v>4.22</v>
      </c>
      <c r="J61" s="3" t="s">
        <v>20</v>
      </c>
      <c r="K61" s="3">
        <v>111</v>
      </c>
    </row>
    <row r="62" spans="1:13" x14ac:dyDescent="0.25">
      <c r="A62" s="3" t="s">
        <v>11</v>
      </c>
      <c r="B62" s="3" t="s">
        <v>9</v>
      </c>
      <c r="C62" s="3">
        <f>'LTL Discounts'!BW19</f>
        <v>41.59</v>
      </c>
      <c r="D62" s="3">
        <f>'LTL Discounts'!BX19</f>
        <v>12.33</v>
      </c>
      <c r="E62" s="3">
        <f>'LTL Discounts'!BY19</f>
        <v>8.77</v>
      </c>
      <c r="F62" s="3">
        <f>'LTL Discounts'!BZ19</f>
        <v>7.26</v>
      </c>
      <c r="G62" s="3">
        <f>'LTL Discounts'!CA19</f>
        <v>5.54</v>
      </c>
      <c r="H62" s="3">
        <f>'LTL Discounts'!CB19</f>
        <v>5.08</v>
      </c>
      <c r="I62" s="3">
        <f>'LTL Discounts'!CC19</f>
        <v>4.22</v>
      </c>
      <c r="J62" s="3" t="s">
        <v>20</v>
      </c>
      <c r="K62" s="3">
        <v>130</v>
      </c>
      <c r="M62" s="26"/>
    </row>
    <row r="63" spans="1:13" x14ac:dyDescent="0.25">
      <c r="A63" s="3" t="s">
        <v>11</v>
      </c>
      <c r="B63" s="3" t="s">
        <v>37</v>
      </c>
      <c r="C63" s="3">
        <f>'LTL Discounts'!BW20</f>
        <v>86.39</v>
      </c>
      <c r="D63" s="3">
        <f>'LTL Discounts'!BX20</f>
        <v>15.42</v>
      </c>
      <c r="E63" s="3">
        <f>'LTL Discounts'!BY20</f>
        <v>10.95</v>
      </c>
      <c r="F63" s="3">
        <f>'LTL Discounts'!BZ20</f>
        <v>9.08</v>
      </c>
      <c r="G63" s="3">
        <f>'LTL Discounts'!CA20</f>
        <v>6.91</v>
      </c>
      <c r="H63" s="3">
        <f>'LTL Discounts'!CB20</f>
        <v>6.35</v>
      </c>
      <c r="I63" s="3">
        <f>'LTL Discounts'!CC20</f>
        <v>5.28</v>
      </c>
      <c r="J63" s="3" t="s">
        <v>31</v>
      </c>
      <c r="K63" s="3">
        <v>466</v>
      </c>
      <c r="M63" s="26"/>
    </row>
    <row r="64" spans="1:13" x14ac:dyDescent="0.25">
      <c r="A64" s="3" t="s">
        <v>1</v>
      </c>
      <c r="B64" s="3" t="s">
        <v>35</v>
      </c>
      <c r="C64" s="3">
        <f>'LTL Discounts'!BW21</f>
        <v>43.67</v>
      </c>
      <c r="D64" s="3">
        <f>'LTL Discounts'!BX21</f>
        <v>12.94</v>
      </c>
      <c r="E64" s="3">
        <f>'LTL Discounts'!BY21</f>
        <v>9.1999999999999993</v>
      </c>
      <c r="F64" s="3">
        <f>'LTL Discounts'!BZ21</f>
        <v>7.64</v>
      </c>
      <c r="G64" s="3">
        <f>'LTL Discounts'!CA21</f>
        <v>5.82</v>
      </c>
      <c r="H64" s="3">
        <f>'LTL Discounts'!CB21</f>
        <v>5.33</v>
      </c>
      <c r="I64" s="3">
        <f>'LTL Discounts'!CC21</f>
        <v>4.42</v>
      </c>
      <c r="J64" s="3" t="s">
        <v>21</v>
      </c>
      <c r="K64" s="3">
        <v>187</v>
      </c>
    </row>
    <row r="65" spans="1:20" x14ac:dyDescent="0.25">
      <c r="A65" s="3" t="s">
        <v>1</v>
      </c>
      <c r="B65" s="3" t="s">
        <v>36</v>
      </c>
      <c r="C65" s="3">
        <f>'LTL Discounts'!BW22</f>
        <v>69.11</v>
      </c>
      <c r="D65" s="3">
        <f>'LTL Discounts'!BX22</f>
        <v>14.18</v>
      </c>
      <c r="E65" s="3">
        <f>'LTL Discounts'!BY22</f>
        <v>10.08</v>
      </c>
      <c r="F65" s="3">
        <f>'LTL Discounts'!BZ22</f>
        <v>8.36</v>
      </c>
      <c r="G65" s="3">
        <f>'LTL Discounts'!CA22</f>
        <v>6.37</v>
      </c>
      <c r="H65" s="3">
        <f>'LTL Discounts'!CB22</f>
        <v>5.84</v>
      </c>
      <c r="I65" s="3">
        <f>'LTL Discounts'!CC22</f>
        <v>4.8499999999999996</v>
      </c>
      <c r="J65" s="3" t="s">
        <v>23</v>
      </c>
      <c r="K65" s="3">
        <v>289</v>
      </c>
    </row>
    <row r="66" spans="1:20" s="32" customFormat="1" x14ac:dyDescent="0.25">
      <c r="A66" s="4" t="s">
        <v>1</v>
      </c>
      <c r="B66" s="4" t="s">
        <v>3</v>
      </c>
      <c r="C66" s="3">
        <f>'LTL Discounts'!BW23</f>
        <v>39.520000000000003</v>
      </c>
      <c r="D66" s="3">
        <f>'LTL Discounts'!BX23</f>
        <v>11.72</v>
      </c>
      <c r="E66" s="3">
        <f>'LTL Discounts'!BY23</f>
        <v>8.34</v>
      </c>
      <c r="F66" s="3">
        <f>'LTL Discounts'!BZ23</f>
        <v>6.9</v>
      </c>
      <c r="G66" s="3">
        <f>'LTL Discounts'!CA23</f>
        <v>5.27</v>
      </c>
      <c r="H66" s="3">
        <f>'LTL Discounts'!CB23</f>
        <v>4.83</v>
      </c>
      <c r="I66" s="3">
        <f>'LTL Discounts'!CC23</f>
        <v>4.01</v>
      </c>
      <c r="J66" s="3" t="s">
        <v>19</v>
      </c>
      <c r="K66" s="4">
        <v>86</v>
      </c>
      <c r="M66" s="33"/>
    </row>
    <row r="67" spans="1:20" x14ac:dyDescent="0.25">
      <c r="A67" s="3" t="s">
        <v>1</v>
      </c>
      <c r="B67" s="3" t="s">
        <v>9</v>
      </c>
      <c r="C67" s="3">
        <f>'LTL Discounts'!BW24</f>
        <v>39.520000000000003</v>
      </c>
      <c r="D67" s="3">
        <f>'LTL Discounts'!BX24</f>
        <v>11.72</v>
      </c>
      <c r="E67" s="3">
        <f>'LTL Discounts'!BY24</f>
        <v>8.34</v>
      </c>
      <c r="F67" s="3">
        <f>'LTL Discounts'!BZ24</f>
        <v>6.9</v>
      </c>
      <c r="G67" s="3">
        <f>'LTL Discounts'!CA24</f>
        <v>5.27</v>
      </c>
      <c r="H67" s="3">
        <f>'LTL Discounts'!CB24</f>
        <v>4.83</v>
      </c>
      <c r="I67" s="3">
        <f>'LTL Discounts'!CC24</f>
        <v>4.01</v>
      </c>
      <c r="J67" s="3" t="s">
        <v>19</v>
      </c>
      <c r="K67" s="3">
        <v>66</v>
      </c>
    </row>
    <row r="68" spans="1:20" x14ac:dyDescent="0.25">
      <c r="A68" s="3" t="s">
        <v>1</v>
      </c>
      <c r="B68" s="4" t="s">
        <v>34</v>
      </c>
      <c r="C68" s="3">
        <f>'LTL Discounts'!BW25</f>
        <v>55.29</v>
      </c>
      <c r="D68" s="3">
        <f>'LTL Discounts'!BX25</f>
        <v>13.56</v>
      </c>
      <c r="E68" s="3">
        <f>'LTL Discounts'!BY25</f>
        <v>9.65</v>
      </c>
      <c r="F68" s="3">
        <f>'LTL Discounts'!BZ25</f>
        <v>7.99</v>
      </c>
      <c r="G68" s="3">
        <f>'LTL Discounts'!CA25</f>
        <v>6.09</v>
      </c>
      <c r="H68" s="3">
        <f>'LTL Discounts'!CB25</f>
        <v>5.59</v>
      </c>
      <c r="I68" s="3">
        <f>'LTL Discounts'!CC25</f>
        <v>4.6399999999999997</v>
      </c>
      <c r="J68" s="3" t="s">
        <v>22</v>
      </c>
      <c r="K68" s="3">
        <v>214</v>
      </c>
    </row>
    <row r="69" spans="1:20" s="32" customFormat="1" x14ac:dyDescent="0.25">
      <c r="A69" s="4" t="s">
        <v>1</v>
      </c>
      <c r="B69" s="4" t="s">
        <v>11</v>
      </c>
      <c r="C69" s="3">
        <f>'LTL Discounts'!BW26</f>
        <v>41.59</v>
      </c>
      <c r="D69" s="3">
        <f>'LTL Discounts'!BX26</f>
        <v>12.33</v>
      </c>
      <c r="E69" s="3">
        <f>'LTL Discounts'!BY26</f>
        <v>8.77</v>
      </c>
      <c r="F69" s="3">
        <f>'LTL Discounts'!BZ26</f>
        <v>7.26</v>
      </c>
      <c r="G69" s="3">
        <f>'LTL Discounts'!CA26</f>
        <v>5.54</v>
      </c>
      <c r="H69" s="3">
        <f>'LTL Discounts'!CB26</f>
        <v>5.08</v>
      </c>
      <c r="I69" s="3">
        <f>'LTL Discounts'!CC26</f>
        <v>4.22</v>
      </c>
      <c r="J69" s="3" t="s">
        <v>20</v>
      </c>
      <c r="K69" s="4">
        <v>116</v>
      </c>
      <c r="M69" s="33"/>
      <c r="Q69" s="33"/>
      <c r="T69" s="33"/>
    </row>
    <row r="70" spans="1:20" s="32" customFormat="1" x14ac:dyDescent="0.25">
      <c r="A70" s="4" t="s">
        <v>1</v>
      </c>
      <c r="B70" s="4" t="s">
        <v>1</v>
      </c>
      <c r="C70" s="3">
        <f>'LTL Discounts'!BW27</f>
        <v>37.44</v>
      </c>
      <c r="D70" s="3">
        <f>'LTL Discounts'!BX27</f>
        <v>8.06</v>
      </c>
      <c r="E70" s="3">
        <f>'LTL Discounts'!BY27</f>
        <v>4.59</v>
      </c>
      <c r="F70" s="3">
        <f>'LTL Discounts'!BZ27</f>
        <v>3.74</v>
      </c>
      <c r="G70" s="3">
        <f>'LTL Discounts'!CA27</f>
        <v>3.55</v>
      </c>
      <c r="H70" s="3">
        <f>'LTL Discounts'!CB27</f>
        <v>3.33</v>
      </c>
      <c r="I70" s="3">
        <f>'LTL Discounts'!CC27</f>
        <v>2.75</v>
      </c>
      <c r="J70" s="3" t="s">
        <v>18</v>
      </c>
      <c r="K70" s="4">
        <v>0</v>
      </c>
      <c r="L70" s="33"/>
      <c r="Q70" s="33"/>
      <c r="T70" s="33"/>
    </row>
    <row r="71" spans="1:20" x14ac:dyDescent="0.25">
      <c r="A71" s="3" t="s">
        <v>1</v>
      </c>
      <c r="B71" s="3" t="s">
        <v>37</v>
      </c>
      <c r="C71" s="3">
        <f>'LTL Discounts'!BW28</f>
        <v>86.39</v>
      </c>
      <c r="D71" s="3">
        <f>'LTL Discounts'!BX28</f>
        <v>15.42</v>
      </c>
      <c r="E71" s="3">
        <f>'LTL Discounts'!BY28</f>
        <v>10.95</v>
      </c>
      <c r="F71" s="3">
        <f>'LTL Discounts'!BZ28</f>
        <v>9.08</v>
      </c>
      <c r="G71" s="3">
        <f>'LTL Discounts'!CA28</f>
        <v>6.91</v>
      </c>
      <c r="H71" s="3">
        <f>'LTL Discounts'!CB28</f>
        <v>6.35</v>
      </c>
      <c r="I71" s="3">
        <f>'LTL Discounts'!CC28</f>
        <v>5.28</v>
      </c>
      <c r="J71" s="3" t="s">
        <v>31</v>
      </c>
      <c r="K71" s="3">
        <v>352</v>
      </c>
      <c r="N71" s="26"/>
    </row>
    <row r="72" spans="1:20" x14ac:dyDescent="0.25">
      <c r="A72" s="3" t="s">
        <v>548</v>
      </c>
      <c r="B72" s="3" t="s">
        <v>35</v>
      </c>
      <c r="C72" s="3">
        <f>'LTL Discounts'!BW29</f>
        <v>41.59</v>
      </c>
      <c r="D72" s="3">
        <f>'LTL Discounts'!BX29</f>
        <v>12.33</v>
      </c>
      <c r="E72" s="3">
        <f>'LTL Discounts'!BY29</f>
        <v>8.77</v>
      </c>
      <c r="F72" s="3">
        <f>'LTL Discounts'!BZ29</f>
        <v>7.26</v>
      </c>
      <c r="G72" s="3">
        <f>'LTL Discounts'!CA29</f>
        <v>5.54</v>
      </c>
      <c r="H72" s="3">
        <f>'LTL Discounts'!CB29</f>
        <v>5.08</v>
      </c>
      <c r="I72" s="3">
        <f>'LTL Discounts'!CC29</f>
        <v>4.22</v>
      </c>
      <c r="J72" s="3" t="s">
        <v>20</v>
      </c>
      <c r="K72" s="3">
        <v>131</v>
      </c>
      <c r="N72" s="26"/>
    </row>
    <row r="73" spans="1:20" x14ac:dyDescent="0.25">
      <c r="A73" s="3" t="s">
        <v>548</v>
      </c>
      <c r="B73" s="3" t="s">
        <v>36</v>
      </c>
      <c r="C73" s="3">
        <f>'LTL Discounts'!BW30</f>
        <v>55.29</v>
      </c>
      <c r="D73" s="3">
        <f>'LTL Discounts'!BX30</f>
        <v>13.56</v>
      </c>
      <c r="E73" s="3">
        <f>'LTL Discounts'!BY30</f>
        <v>9.65</v>
      </c>
      <c r="F73" s="3">
        <f>'LTL Discounts'!BZ30</f>
        <v>7.99</v>
      </c>
      <c r="G73" s="3">
        <f>'LTL Discounts'!CA30</f>
        <v>6.09</v>
      </c>
      <c r="H73" s="3">
        <f>'LTL Discounts'!CB30</f>
        <v>5.59</v>
      </c>
      <c r="I73" s="3">
        <f>'LTL Discounts'!CC30</f>
        <v>4.6399999999999997</v>
      </c>
      <c r="J73" s="3" t="s">
        <v>22</v>
      </c>
      <c r="K73" s="3">
        <v>219</v>
      </c>
    </row>
    <row r="74" spans="1:20" x14ac:dyDescent="0.25">
      <c r="A74" s="3" t="s">
        <v>548</v>
      </c>
      <c r="B74" s="3" t="s">
        <v>37</v>
      </c>
      <c r="C74" s="3">
        <f>'LTL Discounts'!BW31</f>
        <v>69.11</v>
      </c>
      <c r="D74" s="3">
        <f>'LTL Discounts'!BX31</f>
        <v>14.18</v>
      </c>
      <c r="E74" s="3">
        <f>'LTL Discounts'!BY31</f>
        <v>10.08</v>
      </c>
      <c r="F74" s="3">
        <f>'LTL Discounts'!BZ31</f>
        <v>8.36</v>
      </c>
      <c r="G74" s="3">
        <f>'LTL Discounts'!CA31</f>
        <v>6.37</v>
      </c>
      <c r="H74" s="3">
        <f>'LTL Discounts'!CB31</f>
        <v>5.84</v>
      </c>
      <c r="I74" s="3">
        <f>'LTL Discounts'!CC31</f>
        <v>4.8499999999999996</v>
      </c>
      <c r="J74" s="3" t="s">
        <v>23</v>
      </c>
      <c r="K74" s="3">
        <v>296</v>
      </c>
    </row>
    <row r="75" spans="1:20" x14ac:dyDescent="0.25">
      <c r="A75" s="3" t="s">
        <v>548</v>
      </c>
      <c r="B75" s="3" t="s">
        <v>9</v>
      </c>
      <c r="C75" s="3">
        <f>'LTL Discounts'!BW32</f>
        <v>43.67</v>
      </c>
      <c r="D75" s="3">
        <f>'LTL Discounts'!BX32</f>
        <v>12.94</v>
      </c>
      <c r="E75" s="3">
        <f>'LTL Discounts'!BY32</f>
        <v>9.1999999999999993</v>
      </c>
      <c r="F75" s="3">
        <f>'LTL Discounts'!BZ32</f>
        <v>7.64</v>
      </c>
      <c r="G75" s="3">
        <f>'LTL Discounts'!CA32</f>
        <v>5.82</v>
      </c>
      <c r="H75" s="3">
        <f>'LTL Discounts'!CB32</f>
        <v>5.33</v>
      </c>
      <c r="I75" s="3">
        <f>'LTL Discounts'!CC32</f>
        <v>4.42</v>
      </c>
      <c r="J75" s="3" t="s">
        <v>21</v>
      </c>
      <c r="K75" s="3">
        <v>176</v>
      </c>
    </row>
    <row r="76" spans="1:20" x14ac:dyDescent="0.25">
      <c r="A76" s="3" t="s">
        <v>548</v>
      </c>
      <c r="B76" s="3" t="s">
        <v>34</v>
      </c>
      <c r="C76" s="3">
        <f>'LTL Discounts'!BW33</f>
        <v>43.67</v>
      </c>
      <c r="D76" s="3">
        <f>'LTL Discounts'!BX33</f>
        <v>12.94</v>
      </c>
      <c r="E76" s="3">
        <f>'LTL Discounts'!BY33</f>
        <v>9.1999999999999993</v>
      </c>
      <c r="F76" s="3">
        <f>'LTL Discounts'!BZ33</f>
        <v>7.64</v>
      </c>
      <c r="G76" s="3">
        <f>'LTL Discounts'!CA33</f>
        <v>5.82</v>
      </c>
      <c r="H76" s="3">
        <f>'LTL Discounts'!CB33</f>
        <v>5.33</v>
      </c>
      <c r="I76" s="3">
        <f>'LTL Discounts'!CC33</f>
        <v>4.42</v>
      </c>
      <c r="J76" s="3" t="s">
        <v>21</v>
      </c>
      <c r="K76" s="3">
        <v>177</v>
      </c>
    </row>
    <row r="77" spans="1:20" x14ac:dyDescent="0.25">
      <c r="A77" s="3" t="s">
        <v>548</v>
      </c>
      <c r="B77" s="3" t="s">
        <v>3</v>
      </c>
      <c r="C77" s="3">
        <f>'LTL Discounts'!BW34</f>
        <v>37.44</v>
      </c>
      <c r="D77" s="3">
        <f>'LTL Discounts'!BX34</f>
        <v>8.06</v>
      </c>
      <c r="E77" s="3">
        <f>'LTL Discounts'!BY34</f>
        <v>4.59</v>
      </c>
      <c r="F77" s="3">
        <f>'LTL Discounts'!BZ34</f>
        <v>3.74</v>
      </c>
      <c r="G77" s="3">
        <f>'LTL Discounts'!CA34</f>
        <v>3.55</v>
      </c>
      <c r="H77" s="3">
        <f>'LTL Discounts'!CB34</f>
        <v>3.33</v>
      </c>
      <c r="I77" s="3">
        <f>'LTL Discounts'!CC34</f>
        <v>2.75</v>
      </c>
      <c r="J77" s="3" t="s">
        <v>18</v>
      </c>
      <c r="K77" s="3">
        <v>62</v>
      </c>
    </row>
    <row r="78" spans="1:20" x14ac:dyDescent="0.25">
      <c r="A78" s="3" t="s">
        <v>548</v>
      </c>
      <c r="B78" s="3" t="s">
        <v>11</v>
      </c>
      <c r="C78" s="3">
        <f>'LTL Discounts'!BW35</f>
        <v>39.520000000000003</v>
      </c>
      <c r="D78" s="3">
        <f>'LTL Discounts'!BX35</f>
        <v>11.72</v>
      </c>
      <c r="E78" s="3">
        <f>'LTL Discounts'!BY35</f>
        <v>8.34</v>
      </c>
      <c r="F78" s="3">
        <f>'LTL Discounts'!BZ35</f>
        <v>6.9</v>
      </c>
      <c r="G78" s="3">
        <f>'LTL Discounts'!CA35</f>
        <v>5.27</v>
      </c>
      <c r="H78" s="3">
        <f>'LTL Discounts'!CB35</f>
        <v>4.83</v>
      </c>
      <c r="I78" s="3">
        <f>'LTL Discounts'!CC35</f>
        <v>4.01</v>
      </c>
      <c r="J78" s="3" t="s">
        <v>19</v>
      </c>
      <c r="K78" s="3">
        <v>87</v>
      </c>
    </row>
    <row r="79" spans="1:20" x14ac:dyDescent="0.25">
      <c r="A79" s="3" t="s">
        <v>548</v>
      </c>
      <c r="B79" s="3" t="s">
        <v>1</v>
      </c>
      <c r="C79" s="3">
        <f>'LTL Discounts'!BW36</f>
        <v>41.59</v>
      </c>
      <c r="D79" s="3">
        <f>'LTL Discounts'!BX36</f>
        <v>12.33</v>
      </c>
      <c r="E79" s="3">
        <f>'LTL Discounts'!BY36</f>
        <v>8.77</v>
      </c>
      <c r="F79" s="3">
        <f>'LTL Discounts'!BZ36</f>
        <v>7.26</v>
      </c>
      <c r="G79" s="3">
        <f>'LTL Discounts'!CA36</f>
        <v>5.54</v>
      </c>
      <c r="H79" s="3">
        <f>'LTL Discounts'!CB36</f>
        <v>5.08</v>
      </c>
      <c r="I79" s="3">
        <f>'LTL Discounts'!CC36</f>
        <v>4.22</v>
      </c>
      <c r="J79" s="3" t="s">
        <v>20</v>
      </c>
      <c r="K79" s="3">
        <v>126</v>
      </c>
    </row>
    <row r="80" spans="1:20" x14ac:dyDescent="0.25">
      <c r="A80" s="3" t="s">
        <v>569</v>
      </c>
      <c r="B80" s="3" t="s">
        <v>35</v>
      </c>
      <c r="C80" s="3">
        <v>82.94</v>
      </c>
      <c r="D80" s="3">
        <v>14.8</v>
      </c>
      <c r="E80" s="3">
        <v>10.51</v>
      </c>
      <c r="F80" s="3">
        <v>8.73</v>
      </c>
      <c r="G80" s="3">
        <v>6.65</v>
      </c>
      <c r="H80" s="3">
        <v>6.09</v>
      </c>
      <c r="I80" s="3">
        <v>5.0599999999999996</v>
      </c>
      <c r="J80" s="3" t="s">
        <v>31</v>
      </c>
      <c r="K80" s="3">
        <v>194</v>
      </c>
    </row>
    <row r="81" spans="1:11" x14ac:dyDescent="0.25">
      <c r="A81" s="3" t="s">
        <v>569</v>
      </c>
      <c r="B81" s="3" t="s">
        <v>36</v>
      </c>
      <c r="C81" s="3">
        <v>69.11</v>
      </c>
      <c r="D81" s="3">
        <v>14.18</v>
      </c>
      <c r="E81" s="3">
        <v>10.08</v>
      </c>
      <c r="F81" s="3">
        <v>8.36</v>
      </c>
      <c r="G81" s="3">
        <v>6.37</v>
      </c>
      <c r="H81" s="3">
        <v>5.84</v>
      </c>
      <c r="I81" s="3">
        <v>4.8499999999999996</v>
      </c>
      <c r="J81" s="3" t="s">
        <v>23</v>
      </c>
      <c r="K81" s="3">
        <v>328</v>
      </c>
    </row>
    <row r="82" spans="1:11" x14ac:dyDescent="0.25">
      <c r="A82" s="3" t="s">
        <v>569</v>
      </c>
      <c r="B82" s="3" t="s">
        <v>37</v>
      </c>
      <c r="C82" s="3">
        <v>82.94</v>
      </c>
      <c r="D82" s="3">
        <v>14.8</v>
      </c>
      <c r="E82" s="3">
        <v>10.51</v>
      </c>
      <c r="F82" s="3">
        <v>8.73</v>
      </c>
      <c r="G82" s="3">
        <v>6.65</v>
      </c>
      <c r="H82" s="3">
        <v>6.09</v>
      </c>
      <c r="I82" s="3">
        <v>5.0599999999999996</v>
      </c>
      <c r="J82" s="3" t="s">
        <v>31</v>
      </c>
      <c r="K82" s="3">
        <v>359</v>
      </c>
    </row>
    <row r="83" spans="1:11" x14ac:dyDescent="0.25">
      <c r="A83" s="3" t="s">
        <v>569</v>
      </c>
      <c r="B83" s="3" t="s">
        <v>9</v>
      </c>
      <c r="C83" s="3">
        <v>55.29</v>
      </c>
      <c r="D83" s="3">
        <v>13.56</v>
      </c>
      <c r="E83" s="3">
        <v>9.65</v>
      </c>
      <c r="F83" s="3">
        <v>7.99</v>
      </c>
      <c r="G83" s="3">
        <v>6.09</v>
      </c>
      <c r="H83" s="3">
        <v>5.59</v>
      </c>
      <c r="I83" s="3">
        <v>4.6399999999999997</v>
      </c>
      <c r="J83" s="3" t="s">
        <v>22</v>
      </c>
      <c r="K83" s="3">
        <v>83</v>
      </c>
    </row>
    <row r="84" spans="1:11" x14ac:dyDescent="0.25">
      <c r="A84" s="3" t="s">
        <v>569</v>
      </c>
      <c r="B84" s="3" t="s">
        <v>34</v>
      </c>
      <c r="C84" s="3">
        <v>55.29</v>
      </c>
      <c r="D84" s="3">
        <v>13.56</v>
      </c>
      <c r="E84" s="3">
        <v>9.65</v>
      </c>
      <c r="F84" s="3">
        <v>7.99</v>
      </c>
      <c r="G84" s="3">
        <v>6.09</v>
      </c>
      <c r="H84" s="3">
        <v>5.59</v>
      </c>
      <c r="I84" s="3">
        <v>4.6399999999999997</v>
      </c>
      <c r="J84" s="3" t="s">
        <v>22</v>
      </c>
      <c r="K84" s="3">
        <v>253</v>
      </c>
    </row>
    <row r="85" spans="1:11" x14ac:dyDescent="0.25">
      <c r="A85" s="3" t="s">
        <v>569</v>
      </c>
      <c r="B85" s="3" t="s">
        <v>3</v>
      </c>
      <c r="C85" s="3">
        <v>41.59</v>
      </c>
      <c r="D85" s="3">
        <v>12.33</v>
      </c>
      <c r="E85" s="3">
        <v>8.77</v>
      </c>
      <c r="F85" s="3">
        <v>7.26</v>
      </c>
      <c r="G85" s="3">
        <v>5.54</v>
      </c>
      <c r="H85" s="3">
        <v>5.08</v>
      </c>
      <c r="I85" s="3">
        <v>4.22</v>
      </c>
      <c r="J85" s="3" t="s">
        <v>20</v>
      </c>
      <c r="K85" s="3">
        <v>124</v>
      </c>
    </row>
    <row r="86" spans="1:11" x14ac:dyDescent="0.25">
      <c r="A86" s="3" t="s">
        <v>569</v>
      </c>
      <c r="B86" s="3" t="s">
        <v>11</v>
      </c>
      <c r="C86" s="3">
        <v>55.29</v>
      </c>
      <c r="D86" s="3">
        <v>13.56</v>
      </c>
      <c r="E86" s="3">
        <v>9.65</v>
      </c>
      <c r="F86" s="3">
        <v>7.99</v>
      </c>
      <c r="G86" s="3">
        <v>6.09</v>
      </c>
      <c r="H86" s="3">
        <v>5.59</v>
      </c>
      <c r="I86" s="3">
        <v>4.6399999999999997</v>
      </c>
      <c r="J86" s="3" t="s">
        <v>22</v>
      </c>
      <c r="K86" s="3">
        <v>160</v>
      </c>
    </row>
    <row r="87" spans="1:11" x14ac:dyDescent="0.25">
      <c r="A87" s="3" t="s">
        <v>569</v>
      </c>
      <c r="B87" s="3" t="s">
        <v>1</v>
      </c>
      <c r="C87" s="3">
        <v>39.520000000000003</v>
      </c>
      <c r="D87" s="3">
        <v>11.72</v>
      </c>
      <c r="E87" s="3">
        <v>8.34</v>
      </c>
      <c r="F87" s="3">
        <v>6.9</v>
      </c>
      <c r="G87" s="3">
        <v>5.27</v>
      </c>
      <c r="H87" s="3">
        <v>4.83</v>
      </c>
      <c r="I87" s="3">
        <v>4.01</v>
      </c>
      <c r="J87" s="3" t="s">
        <v>19</v>
      </c>
      <c r="K87" s="3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7"/>
  <sheetViews>
    <sheetView workbookViewId="0">
      <selection activeCell="M76" sqref="M76:V92"/>
    </sheetView>
  </sheetViews>
  <sheetFormatPr defaultRowHeight="15" x14ac:dyDescent="0.25"/>
  <cols>
    <col min="1" max="1" width="9.85546875" bestFit="1" customWidth="1"/>
    <col min="2" max="2" width="14.5703125" bestFit="1" customWidth="1"/>
    <col min="3" max="3" width="7" bestFit="1" customWidth="1"/>
    <col min="4" max="4" width="20.42578125" bestFit="1" customWidth="1"/>
  </cols>
  <sheetData>
    <row r="1" spans="1:15" x14ac:dyDescent="0.25">
      <c r="A1" s="1" t="s">
        <v>32</v>
      </c>
      <c r="B1" s="1" t="s">
        <v>33</v>
      </c>
      <c r="C1" s="5" t="s">
        <v>50</v>
      </c>
      <c r="D1" s="1" t="s">
        <v>51</v>
      </c>
      <c r="E1" s="13" t="s">
        <v>52</v>
      </c>
      <c r="F1" s="13" t="s">
        <v>53</v>
      </c>
    </row>
    <row r="2" spans="1:15" x14ac:dyDescent="0.25">
      <c r="A2" s="3" t="s">
        <v>34</v>
      </c>
      <c r="B2" s="3" t="s">
        <v>35</v>
      </c>
      <c r="C2" s="3">
        <f>'Parcel Discounts'!AI40</f>
        <v>12.33</v>
      </c>
      <c r="D2" s="3">
        <f>'Parcel Discounts'!AJ40</f>
        <v>0.1</v>
      </c>
      <c r="E2" s="3" t="s">
        <v>19</v>
      </c>
      <c r="F2" s="3">
        <v>76</v>
      </c>
      <c r="J2" s="26"/>
    </row>
    <row r="3" spans="1:15" x14ac:dyDescent="0.25">
      <c r="A3" s="3" t="s">
        <v>34</v>
      </c>
      <c r="B3" s="4" t="s">
        <v>36</v>
      </c>
      <c r="C3" s="3">
        <f>'Parcel Discounts'!AI41</f>
        <v>12.33</v>
      </c>
      <c r="D3" s="3">
        <f>'Parcel Discounts'!AJ41</f>
        <v>0.1</v>
      </c>
      <c r="E3" s="3" t="s">
        <v>19</v>
      </c>
      <c r="F3" s="3">
        <v>79</v>
      </c>
      <c r="J3" s="26"/>
    </row>
    <row r="4" spans="1:15" x14ac:dyDescent="0.25">
      <c r="A4" s="3" t="s">
        <v>34</v>
      </c>
      <c r="B4" s="3" t="s">
        <v>37</v>
      </c>
      <c r="C4" s="3">
        <f>'Parcel Discounts'!AI42</f>
        <v>14.49</v>
      </c>
      <c r="D4" s="3">
        <f>'Parcel Discounts'!AJ42</f>
        <v>0.16</v>
      </c>
      <c r="E4" s="3" t="s">
        <v>21</v>
      </c>
      <c r="F4" s="3">
        <v>185</v>
      </c>
      <c r="J4" s="26"/>
    </row>
    <row r="5" spans="1:15" x14ac:dyDescent="0.25">
      <c r="A5" s="3" t="s">
        <v>34</v>
      </c>
      <c r="B5" s="3" t="s">
        <v>9</v>
      </c>
      <c r="C5" s="3">
        <f>'Parcel Discounts'!AI43</f>
        <v>18.22</v>
      </c>
      <c r="D5" s="3">
        <f>'Parcel Discounts'!AJ43</f>
        <v>0.19</v>
      </c>
      <c r="E5" s="3" t="s">
        <v>23</v>
      </c>
      <c r="F5" s="3">
        <v>276</v>
      </c>
      <c r="J5" s="26"/>
    </row>
    <row r="6" spans="1:15" x14ac:dyDescent="0.25">
      <c r="A6" s="3" t="s">
        <v>34</v>
      </c>
      <c r="B6" s="3" t="s">
        <v>3</v>
      </c>
      <c r="C6" s="3">
        <f>'Parcel Discounts'!AI44</f>
        <v>13.41</v>
      </c>
      <c r="D6" s="3">
        <f>'Parcel Discounts'!AJ44</f>
        <v>0.15</v>
      </c>
      <c r="E6" s="3" t="s">
        <v>20</v>
      </c>
      <c r="F6" s="3">
        <v>126</v>
      </c>
      <c r="J6" s="26"/>
    </row>
    <row r="7" spans="1:15" x14ac:dyDescent="0.25">
      <c r="A7" s="3" t="s">
        <v>34</v>
      </c>
      <c r="B7" s="3" t="s">
        <v>11</v>
      </c>
      <c r="C7" s="3">
        <f>'Parcel Discounts'!AI45</f>
        <v>18.760000000000002</v>
      </c>
      <c r="D7" s="3">
        <f>'Parcel Discounts'!AJ45</f>
        <v>0.2</v>
      </c>
      <c r="E7" s="3" t="s">
        <v>31</v>
      </c>
      <c r="F7" s="3">
        <v>328</v>
      </c>
      <c r="J7" s="26"/>
    </row>
    <row r="8" spans="1:15" x14ac:dyDescent="0.25">
      <c r="A8" s="3" t="s">
        <v>3</v>
      </c>
      <c r="B8" s="3" t="s">
        <v>35</v>
      </c>
      <c r="C8" s="3">
        <f>'Parcel Discounts'!AI46</f>
        <v>12.33</v>
      </c>
      <c r="D8" s="3">
        <f>'Parcel Discounts'!AJ46</f>
        <v>0.1</v>
      </c>
      <c r="E8" s="3" t="s">
        <v>19</v>
      </c>
      <c r="F8" s="3">
        <v>100</v>
      </c>
      <c r="J8" s="26"/>
      <c r="N8" s="34"/>
      <c r="O8" s="35"/>
    </row>
    <row r="9" spans="1:15" x14ac:dyDescent="0.25">
      <c r="A9" s="3" t="s">
        <v>3</v>
      </c>
      <c r="B9" s="3" t="s">
        <v>36</v>
      </c>
      <c r="C9" s="3">
        <f>'Parcel Discounts'!AI47</f>
        <v>17.690000000000001</v>
      </c>
      <c r="D9" s="3">
        <f>'Parcel Discounts'!AJ47</f>
        <v>0.18</v>
      </c>
      <c r="E9" s="3" t="s">
        <v>22</v>
      </c>
      <c r="F9" s="3">
        <v>201</v>
      </c>
      <c r="J9" s="26"/>
    </row>
    <row r="10" spans="1:15" x14ac:dyDescent="0.25">
      <c r="A10" s="3" t="s">
        <v>3</v>
      </c>
      <c r="B10" s="4" t="s">
        <v>37</v>
      </c>
      <c r="C10" s="3">
        <f>'Parcel Discounts'!AI48</f>
        <v>18.22</v>
      </c>
      <c r="D10" s="3">
        <f>'Parcel Discounts'!AJ48</f>
        <v>0.19</v>
      </c>
      <c r="E10" s="3" t="s">
        <v>23</v>
      </c>
      <c r="F10" s="3">
        <v>265</v>
      </c>
      <c r="J10" s="26"/>
    </row>
    <row r="11" spans="1:15" x14ac:dyDescent="0.25">
      <c r="A11" s="3" t="s">
        <v>3</v>
      </c>
      <c r="B11" s="4" t="s">
        <v>9</v>
      </c>
      <c r="C11" s="3">
        <f>'Parcel Discounts'!AI49</f>
        <v>13.41</v>
      </c>
      <c r="D11" s="3">
        <f>'Parcel Discounts'!AJ49</f>
        <v>0.15</v>
      </c>
      <c r="E11" s="3" t="s">
        <v>20</v>
      </c>
      <c r="F11" s="3">
        <v>148</v>
      </c>
      <c r="J11" s="26"/>
    </row>
    <row r="12" spans="1:15" x14ac:dyDescent="0.25">
      <c r="A12" s="3" t="s">
        <v>37</v>
      </c>
      <c r="B12" s="3" t="s">
        <v>35</v>
      </c>
      <c r="C12" s="3">
        <f>'Parcel Discounts'!AI50</f>
        <v>14.49</v>
      </c>
      <c r="D12" s="3">
        <f>'Parcel Discounts'!AJ50</f>
        <v>0.16</v>
      </c>
      <c r="E12" s="3" t="s">
        <v>21</v>
      </c>
      <c r="F12" s="3">
        <v>165</v>
      </c>
      <c r="J12" s="26"/>
    </row>
    <row r="13" spans="1:15" x14ac:dyDescent="0.25">
      <c r="A13" s="3" t="s">
        <v>37</v>
      </c>
      <c r="B13" s="3" t="s">
        <v>36</v>
      </c>
      <c r="C13" s="3">
        <f>'Parcel Discounts'!AI51</f>
        <v>13.41</v>
      </c>
      <c r="D13" s="3">
        <f>'Parcel Discounts'!AJ51</f>
        <v>0.15</v>
      </c>
      <c r="E13" s="3" t="s">
        <v>20</v>
      </c>
      <c r="F13" s="3">
        <v>125</v>
      </c>
      <c r="J13" s="26"/>
    </row>
    <row r="14" spans="1:15" x14ac:dyDescent="0.25">
      <c r="A14" s="3" t="s">
        <v>37</v>
      </c>
      <c r="B14" s="4" t="s">
        <v>9</v>
      </c>
      <c r="C14" s="3">
        <f>'Parcel Discounts'!AI52</f>
        <v>18.760000000000002</v>
      </c>
      <c r="D14" s="3">
        <f>'Parcel Discounts'!AJ52</f>
        <v>0.2</v>
      </c>
      <c r="E14" s="3" t="s">
        <v>31</v>
      </c>
      <c r="F14" s="3">
        <v>420</v>
      </c>
      <c r="J14" s="26"/>
    </row>
    <row r="15" spans="1:15" x14ac:dyDescent="0.25">
      <c r="A15" s="3" t="s">
        <v>11</v>
      </c>
      <c r="B15" s="3" t="s">
        <v>35</v>
      </c>
      <c r="C15" s="3">
        <f>'Parcel Discounts'!AI53</f>
        <v>18.760000000000002</v>
      </c>
      <c r="D15" s="3">
        <f>'Parcel Discounts'!AJ53</f>
        <v>0.2</v>
      </c>
      <c r="E15" s="3" t="s">
        <v>31</v>
      </c>
      <c r="F15" s="3">
        <v>312</v>
      </c>
      <c r="J15" s="26"/>
    </row>
    <row r="16" spans="1:15" x14ac:dyDescent="0.25">
      <c r="A16" s="3" t="s">
        <v>11</v>
      </c>
      <c r="B16" s="3" t="s">
        <v>36</v>
      </c>
      <c r="C16" s="3">
        <f>'Parcel Discounts'!AI54</f>
        <v>18.760000000000002</v>
      </c>
      <c r="D16" s="3">
        <f>'Parcel Discounts'!AJ54</f>
        <v>0.2</v>
      </c>
      <c r="E16" s="3" t="s">
        <v>31</v>
      </c>
      <c r="F16" s="3">
        <v>400</v>
      </c>
      <c r="J16" s="26"/>
    </row>
    <row r="17" spans="1:10" x14ac:dyDescent="0.25">
      <c r="A17" s="3" t="s">
        <v>11</v>
      </c>
      <c r="B17" s="3" t="s">
        <v>3</v>
      </c>
      <c r="C17" s="3">
        <f>'Parcel Discounts'!AI55</f>
        <v>13.41</v>
      </c>
      <c r="D17" s="3">
        <f>'Parcel Discounts'!AJ55</f>
        <v>0.15</v>
      </c>
      <c r="E17" s="3" t="s">
        <v>20</v>
      </c>
      <c r="F17" s="3">
        <v>111</v>
      </c>
      <c r="J17" s="26"/>
    </row>
    <row r="18" spans="1:10" x14ac:dyDescent="0.25">
      <c r="A18" s="3" t="s">
        <v>11</v>
      </c>
      <c r="B18" s="3" t="s">
        <v>9</v>
      </c>
      <c r="C18" s="3">
        <f>'Parcel Discounts'!AI56</f>
        <v>13.41</v>
      </c>
      <c r="D18" s="3">
        <f>'Parcel Discounts'!AJ56</f>
        <v>0.15</v>
      </c>
      <c r="E18" s="3" t="s">
        <v>20</v>
      </c>
      <c r="F18" s="3">
        <v>130</v>
      </c>
      <c r="J18" s="26"/>
    </row>
    <row r="19" spans="1:10" x14ac:dyDescent="0.25">
      <c r="A19" s="3" t="s">
        <v>11</v>
      </c>
      <c r="B19" s="3" t="s">
        <v>37</v>
      </c>
      <c r="C19" s="3">
        <f>'Parcel Discounts'!AI57</f>
        <v>18.760000000000002</v>
      </c>
      <c r="D19" s="3">
        <f>'Parcel Discounts'!AJ57</f>
        <v>0.2</v>
      </c>
      <c r="E19" s="3" t="s">
        <v>31</v>
      </c>
      <c r="F19" s="3">
        <v>466</v>
      </c>
      <c r="J19" s="26"/>
    </row>
    <row r="20" spans="1:10" x14ac:dyDescent="0.25">
      <c r="A20" s="3" t="s">
        <v>1</v>
      </c>
      <c r="B20" s="3" t="s">
        <v>35</v>
      </c>
      <c r="C20" s="3">
        <f>'Parcel Discounts'!AI58</f>
        <v>14.49</v>
      </c>
      <c r="D20" s="3">
        <f>'Parcel Discounts'!AJ58</f>
        <v>0.16</v>
      </c>
      <c r="E20" s="3" t="s">
        <v>21</v>
      </c>
      <c r="F20" s="3">
        <v>187</v>
      </c>
      <c r="J20" s="26"/>
    </row>
    <row r="21" spans="1:10" x14ac:dyDescent="0.25">
      <c r="A21" s="3" t="s">
        <v>1</v>
      </c>
      <c r="B21" s="3" t="s">
        <v>36</v>
      </c>
      <c r="C21" s="3">
        <f>'Parcel Discounts'!AI59</f>
        <v>18.22</v>
      </c>
      <c r="D21" s="3">
        <f>'Parcel Discounts'!AJ59</f>
        <v>0.19</v>
      </c>
      <c r="E21" s="3" t="s">
        <v>23</v>
      </c>
      <c r="F21" s="3">
        <v>289</v>
      </c>
      <c r="J21" s="26"/>
    </row>
    <row r="22" spans="1:10" x14ac:dyDescent="0.25">
      <c r="A22" s="3" t="s">
        <v>1</v>
      </c>
      <c r="B22" s="3" t="s">
        <v>3</v>
      </c>
      <c r="C22" s="3">
        <f>'Parcel Discounts'!AI60</f>
        <v>12.33</v>
      </c>
      <c r="D22" s="3">
        <f>'Parcel Discounts'!AJ60</f>
        <v>0.1</v>
      </c>
      <c r="E22" s="3" t="s">
        <v>19</v>
      </c>
      <c r="F22" s="3">
        <v>86</v>
      </c>
      <c r="J22" s="26"/>
    </row>
    <row r="23" spans="1:10" x14ac:dyDescent="0.25">
      <c r="A23" s="3" t="s">
        <v>1</v>
      </c>
      <c r="B23" s="3" t="s">
        <v>9</v>
      </c>
      <c r="C23" s="3">
        <f>'Parcel Discounts'!AI61</f>
        <v>12.33</v>
      </c>
      <c r="D23" s="3">
        <f>'Parcel Discounts'!AJ61</f>
        <v>0.1</v>
      </c>
      <c r="E23" s="3" t="s">
        <v>19</v>
      </c>
      <c r="F23" s="3">
        <v>66</v>
      </c>
      <c r="J23" s="26"/>
    </row>
    <row r="24" spans="1:10" x14ac:dyDescent="0.25">
      <c r="A24" s="3" t="s">
        <v>1</v>
      </c>
      <c r="B24" s="4" t="s">
        <v>34</v>
      </c>
      <c r="C24" s="3">
        <f>'Parcel Discounts'!AI62</f>
        <v>17.690000000000001</v>
      </c>
      <c r="D24" s="3">
        <f>'Parcel Discounts'!AJ62</f>
        <v>0.18</v>
      </c>
      <c r="E24" s="3" t="s">
        <v>22</v>
      </c>
      <c r="F24" s="3">
        <v>214</v>
      </c>
      <c r="J24" s="26"/>
    </row>
    <row r="25" spans="1:10" x14ac:dyDescent="0.25">
      <c r="A25" s="3" t="s">
        <v>1</v>
      </c>
      <c r="B25" s="3" t="s">
        <v>11</v>
      </c>
      <c r="C25" s="3">
        <f>'Parcel Discounts'!AI63</f>
        <v>13.41</v>
      </c>
      <c r="D25" s="3">
        <f>'Parcel Discounts'!AJ63</f>
        <v>0.15</v>
      </c>
      <c r="E25" s="3" t="s">
        <v>20</v>
      </c>
      <c r="F25" s="3">
        <v>116</v>
      </c>
      <c r="J25" s="26"/>
    </row>
    <row r="26" spans="1:10" x14ac:dyDescent="0.25">
      <c r="A26" s="3" t="s">
        <v>1</v>
      </c>
      <c r="B26" s="3" t="s">
        <v>1</v>
      </c>
      <c r="C26" s="3">
        <f>'Parcel Discounts'!AI64</f>
        <v>11.27</v>
      </c>
      <c r="D26" s="3">
        <f>'Parcel Discounts'!AJ64</f>
        <v>0.09</v>
      </c>
      <c r="E26" s="3" t="s">
        <v>18</v>
      </c>
      <c r="F26" s="3">
        <v>0</v>
      </c>
      <c r="J26" s="26"/>
    </row>
    <row r="27" spans="1:10" x14ac:dyDescent="0.25">
      <c r="A27" s="3" t="s">
        <v>1</v>
      </c>
      <c r="B27" s="3" t="s">
        <v>37</v>
      </c>
      <c r="C27" s="3">
        <f>'Parcel Discounts'!AI65</f>
        <v>18.760000000000002</v>
      </c>
      <c r="D27" s="3">
        <f>'Parcel Discounts'!AJ65</f>
        <v>0.2</v>
      </c>
      <c r="E27" s="3" t="s">
        <v>31</v>
      </c>
      <c r="F27" s="3">
        <v>352</v>
      </c>
      <c r="J27" s="26"/>
    </row>
    <row r="28" spans="1:10" x14ac:dyDescent="0.25">
      <c r="A28" s="3" t="s">
        <v>548</v>
      </c>
      <c r="B28" s="3" t="s">
        <v>35</v>
      </c>
      <c r="C28" s="3">
        <f>'Parcel Discounts'!AI66</f>
        <v>13.41</v>
      </c>
      <c r="D28" s="3">
        <f>'Parcel Discounts'!AJ66</f>
        <v>0.15</v>
      </c>
      <c r="E28" s="3" t="s">
        <v>20</v>
      </c>
      <c r="F28" s="3">
        <v>131</v>
      </c>
      <c r="J28" s="26"/>
    </row>
    <row r="29" spans="1:10" x14ac:dyDescent="0.25">
      <c r="A29" s="3" t="s">
        <v>548</v>
      </c>
      <c r="B29" s="3" t="s">
        <v>36</v>
      </c>
      <c r="C29" s="3">
        <f>'Parcel Discounts'!AI67</f>
        <v>17.690000000000001</v>
      </c>
      <c r="D29" s="3">
        <f>'Parcel Discounts'!AJ67</f>
        <v>0.18</v>
      </c>
      <c r="E29" s="3" t="s">
        <v>22</v>
      </c>
      <c r="F29" s="3">
        <v>219</v>
      </c>
      <c r="J29" s="26"/>
    </row>
    <row r="30" spans="1:10" x14ac:dyDescent="0.25">
      <c r="A30" s="3" t="s">
        <v>548</v>
      </c>
      <c r="B30" s="3" t="s">
        <v>37</v>
      </c>
      <c r="C30" s="3">
        <f>'Parcel Discounts'!AI68</f>
        <v>18.22</v>
      </c>
      <c r="D30" s="3">
        <f>'Parcel Discounts'!AJ68</f>
        <v>0.19</v>
      </c>
      <c r="E30" s="3" t="s">
        <v>23</v>
      </c>
      <c r="F30" s="3">
        <v>296</v>
      </c>
      <c r="J30" s="26"/>
    </row>
    <row r="31" spans="1:10" x14ac:dyDescent="0.25">
      <c r="A31" s="3" t="s">
        <v>548</v>
      </c>
      <c r="B31" s="3" t="s">
        <v>9</v>
      </c>
      <c r="C31" s="3">
        <f>'Parcel Discounts'!AI69</f>
        <v>14.49</v>
      </c>
      <c r="D31" s="3">
        <f>'Parcel Discounts'!AJ69</f>
        <v>0.16</v>
      </c>
      <c r="E31" s="3" t="s">
        <v>21</v>
      </c>
      <c r="F31" s="3">
        <v>176</v>
      </c>
      <c r="J31" s="26"/>
    </row>
    <row r="32" spans="1:10" x14ac:dyDescent="0.25">
      <c r="A32" s="3" t="s">
        <v>548</v>
      </c>
      <c r="B32" s="3" t="s">
        <v>34</v>
      </c>
      <c r="C32" s="3">
        <f>'Parcel Discounts'!AI70</f>
        <v>14.49</v>
      </c>
      <c r="D32" s="3">
        <f>'Parcel Discounts'!AJ70</f>
        <v>0.16</v>
      </c>
      <c r="E32" s="3" t="s">
        <v>21</v>
      </c>
      <c r="F32" s="3">
        <v>177</v>
      </c>
      <c r="J32" s="26"/>
    </row>
    <row r="33" spans="1:11" x14ac:dyDescent="0.25">
      <c r="A33" s="3" t="s">
        <v>548</v>
      </c>
      <c r="B33" s="3" t="s">
        <v>3</v>
      </c>
      <c r="C33" s="3">
        <f>'Parcel Discounts'!AI71</f>
        <v>11.27</v>
      </c>
      <c r="D33" s="3">
        <f>'Parcel Discounts'!AJ71</f>
        <v>0.09</v>
      </c>
      <c r="E33" s="3" t="s">
        <v>18</v>
      </c>
      <c r="F33" s="3">
        <v>62</v>
      </c>
    </row>
    <row r="34" spans="1:11" x14ac:dyDescent="0.25">
      <c r="A34" s="3" t="s">
        <v>548</v>
      </c>
      <c r="B34" s="3" t="s">
        <v>11</v>
      </c>
      <c r="C34" s="3">
        <f>'Parcel Discounts'!AI72</f>
        <v>12.33</v>
      </c>
      <c r="D34" s="3">
        <f>'Parcel Discounts'!AJ72</f>
        <v>0.1</v>
      </c>
      <c r="E34" s="3" t="s">
        <v>19</v>
      </c>
      <c r="F34" s="3">
        <v>87</v>
      </c>
    </row>
    <row r="35" spans="1:11" x14ac:dyDescent="0.25">
      <c r="A35" s="3" t="s">
        <v>548</v>
      </c>
      <c r="B35" s="4" t="s">
        <v>1</v>
      </c>
      <c r="C35" s="3">
        <f>'Parcel Discounts'!AI73</f>
        <v>13.41</v>
      </c>
      <c r="D35" s="3">
        <f>'Parcel Discounts'!AJ73</f>
        <v>0.15</v>
      </c>
      <c r="E35" s="3" t="s">
        <v>20</v>
      </c>
      <c r="F35" s="3">
        <v>126</v>
      </c>
    </row>
    <row r="36" spans="1:11" x14ac:dyDescent="0.25">
      <c r="A36" s="3" t="s">
        <v>569</v>
      </c>
      <c r="B36" s="3" t="s">
        <v>35</v>
      </c>
      <c r="C36" s="3">
        <v>18.760000000000002</v>
      </c>
      <c r="D36" s="3">
        <v>0.2</v>
      </c>
      <c r="E36" s="3" t="s">
        <v>31</v>
      </c>
      <c r="F36" s="3">
        <v>194</v>
      </c>
    </row>
    <row r="37" spans="1:11" x14ac:dyDescent="0.25">
      <c r="A37" s="3" t="s">
        <v>569</v>
      </c>
      <c r="B37" s="3" t="s">
        <v>36</v>
      </c>
      <c r="C37" s="3">
        <v>18.22</v>
      </c>
      <c r="D37" s="3">
        <v>0.19</v>
      </c>
      <c r="E37" s="3" t="s">
        <v>23</v>
      </c>
      <c r="F37" s="3">
        <v>328</v>
      </c>
    </row>
    <row r="38" spans="1:11" x14ac:dyDescent="0.25">
      <c r="A38" s="3" t="s">
        <v>569</v>
      </c>
      <c r="B38" s="3" t="s">
        <v>37</v>
      </c>
      <c r="C38" s="3">
        <v>18.760000000000002</v>
      </c>
      <c r="D38" s="3">
        <v>0.2</v>
      </c>
      <c r="E38" s="3" t="s">
        <v>31</v>
      </c>
      <c r="F38" s="3">
        <v>359</v>
      </c>
    </row>
    <row r="39" spans="1:11" x14ac:dyDescent="0.25">
      <c r="A39" s="3" t="s">
        <v>569</v>
      </c>
      <c r="B39" s="3" t="s">
        <v>9</v>
      </c>
      <c r="C39" s="3">
        <v>17.690000000000001</v>
      </c>
      <c r="D39" s="3">
        <v>0.18</v>
      </c>
      <c r="E39" s="3" t="s">
        <v>22</v>
      </c>
      <c r="F39" s="3">
        <v>83</v>
      </c>
    </row>
    <row r="40" spans="1:11" x14ac:dyDescent="0.25">
      <c r="A40" s="3" t="s">
        <v>569</v>
      </c>
      <c r="B40" s="3" t="s">
        <v>34</v>
      </c>
      <c r="C40" s="3">
        <v>17.690000000000001</v>
      </c>
      <c r="D40" s="3">
        <v>0.18</v>
      </c>
      <c r="E40" s="3" t="s">
        <v>22</v>
      </c>
      <c r="F40" s="3">
        <v>253</v>
      </c>
    </row>
    <row r="41" spans="1:11" x14ac:dyDescent="0.25">
      <c r="A41" s="3" t="s">
        <v>569</v>
      </c>
      <c r="B41" s="3" t="s">
        <v>3</v>
      </c>
      <c r="C41" s="3">
        <v>13.41</v>
      </c>
      <c r="D41" s="3">
        <v>0.15</v>
      </c>
      <c r="E41" s="3" t="s">
        <v>20</v>
      </c>
      <c r="F41" s="3">
        <v>124</v>
      </c>
    </row>
    <row r="42" spans="1:11" x14ac:dyDescent="0.25">
      <c r="A42" s="3" t="s">
        <v>569</v>
      </c>
      <c r="B42" s="3" t="s">
        <v>11</v>
      </c>
      <c r="C42" s="3">
        <v>17.690000000000001</v>
      </c>
      <c r="D42" s="3">
        <v>0.18</v>
      </c>
      <c r="E42" s="3" t="s">
        <v>22</v>
      </c>
      <c r="F42" s="3">
        <v>160</v>
      </c>
    </row>
    <row r="43" spans="1:11" x14ac:dyDescent="0.25">
      <c r="A43" s="3" t="s">
        <v>569</v>
      </c>
      <c r="B43" s="3" t="s">
        <v>1</v>
      </c>
      <c r="C43" s="3">
        <v>12.33</v>
      </c>
      <c r="D43" s="3">
        <v>0.1</v>
      </c>
      <c r="E43" s="3" t="s">
        <v>19</v>
      </c>
      <c r="F43" s="3">
        <v>35</v>
      </c>
    </row>
    <row r="45" spans="1:11" x14ac:dyDescent="0.25">
      <c r="A45" s="1" t="s">
        <v>32</v>
      </c>
      <c r="B45" s="1" t="s">
        <v>33</v>
      </c>
      <c r="C45" s="1" t="s">
        <v>24</v>
      </c>
      <c r="D45" s="1" t="s">
        <v>25</v>
      </c>
      <c r="E45" s="1" t="s">
        <v>26</v>
      </c>
      <c r="F45" s="1" t="s">
        <v>27</v>
      </c>
      <c r="G45" s="1" t="s">
        <v>28</v>
      </c>
      <c r="H45" s="1" t="s">
        <v>29</v>
      </c>
      <c r="I45" s="1" t="s">
        <v>30</v>
      </c>
      <c r="J45" s="1" t="s">
        <v>54</v>
      </c>
      <c r="K45" s="13" t="s">
        <v>53</v>
      </c>
    </row>
    <row r="46" spans="1:11" x14ac:dyDescent="0.25">
      <c r="A46" s="3" t="s">
        <v>34</v>
      </c>
      <c r="B46" s="3" t="s">
        <v>35</v>
      </c>
      <c r="C46" s="3">
        <f>'LTL Discounts'!BW40</f>
        <v>36.75</v>
      </c>
      <c r="D46" s="3">
        <f>'LTL Discounts'!BX40</f>
        <v>10.9</v>
      </c>
      <c r="E46" s="3">
        <f>'LTL Discounts'!BY40</f>
        <v>7.74</v>
      </c>
      <c r="F46" s="3">
        <f>'LTL Discounts'!BZ40</f>
        <v>6.43</v>
      </c>
      <c r="G46" s="3">
        <f>'LTL Discounts'!CA40</f>
        <v>4.8899999999999997</v>
      </c>
      <c r="H46" s="3">
        <f>'LTL Discounts'!CB40</f>
        <v>4.4800000000000004</v>
      </c>
      <c r="I46" s="3">
        <f>'LTL Discounts'!CC40</f>
        <v>3.72</v>
      </c>
      <c r="J46" s="3" t="s">
        <v>19</v>
      </c>
      <c r="K46" s="3">
        <v>76</v>
      </c>
    </row>
    <row r="47" spans="1:11" x14ac:dyDescent="0.25">
      <c r="A47" s="3" t="s">
        <v>34</v>
      </c>
      <c r="B47" s="4" t="s">
        <v>36</v>
      </c>
      <c r="C47" s="3">
        <f>'LTL Discounts'!BW41</f>
        <v>36.75</v>
      </c>
      <c r="D47" s="3">
        <f>'LTL Discounts'!BX41</f>
        <v>10.9</v>
      </c>
      <c r="E47" s="3">
        <f>'LTL Discounts'!BY41</f>
        <v>7.74</v>
      </c>
      <c r="F47" s="3">
        <f>'LTL Discounts'!BZ41</f>
        <v>6.43</v>
      </c>
      <c r="G47" s="3">
        <f>'LTL Discounts'!CA41</f>
        <v>4.8899999999999997</v>
      </c>
      <c r="H47" s="3">
        <f>'LTL Discounts'!CB41</f>
        <v>4.4800000000000004</v>
      </c>
      <c r="I47" s="3">
        <f>'LTL Discounts'!CC41</f>
        <v>3.72</v>
      </c>
      <c r="J47" s="3" t="s">
        <v>19</v>
      </c>
      <c r="K47" s="3">
        <v>79</v>
      </c>
    </row>
    <row r="48" spans="1:11" x14ac:dyDescent="0.25">
      <c r="A48" s="3" t="s">
        <v>34</v>
      </c>
      <c r="B48" s="3" t="s">
        <v>37</v>
      </c>
      <c r="C48" s="3">
        <f>'LTL Discounts'!BW42</f>
        <v>40.61</v>
      </c>
      <c r="D48" s="3">
        <f>'LTL Discounts'!BX42</f>
        <v>12.05</v>
      </c>
      <c r="E48" s="3">
        <f>'LTL Discounts'!BY42</f>
        <v>8.5500000000000007</v>
      </c>
      <c r="F48" s="3">
        <f>'LTL Discounts'!BZ42</f>
        <v>7.1</v>
      </c>
      <c r="G48" s="3">
        <f>'LTL Discounts'!CA42</f>
        <v>5.41</v>
      </c>
      <c r="H48" s="3">
        <f>'LTL Discounts'!CB42</f>
        <v>4.97</v>
      </c>
      <c r="I48" s="3">
        <f>'LTL Discounts'!CC42</f>
        <v>4.0999999999999996</v>
      </c>
      <c r="J48" s="3" t="s">
        <v>21</v>
      </c>
      <c r="K48" s="3">
        <v>185</v>
      </c>
    </row>
    <row r="49" spans="1:11" x14ac:dyDescent="0.25">
      <c r="A49" s="3" t="s">
        <v>34</v>
      </c>
      <c r="B49" s="3" t="s">
        <v>9</v>
      </c>
      <c r="C49" s="3">
        <f>'LTL Discounts'!BW43</f>
        <v>64.28</v>
      </c>
      <c r="D49" s="3">
        <f>'LTL Discounts'!BX43</f>
        <v>13.2</v>
      </c>
      <c r="E49" s="3">
        <f>'LTL Discounts'!BY43</f>
        <v>9.3800000000000008</v>
      </c>
      <c r="F49" s="3">
        <f>'LTL Discounts'!BZ43</f>
        <v>7.77</v>
      </c>
      <c r="G49" s="3">
        <f>'LTL Discounts'!CA43</f>
        <v>5.93</v>
      </c>
      <c r="H49" s="3">
        <f>'LTL Discounts'!CB43</f>
        <v>5.43</v>
      </c>
      <c r="I49" s="3">
        <f>'LTL Discounts'!CC43</f>
        <v>4.5</v>
      </c>
      <c r="J49" s="3" t="s">
        <v>23</v>
      </c>
      <c r="K49" s="3">
        <v>276</v>
      </c>
    </row>
    <row r="50" spans="1:11" x14ac:dyDescent="0.25">
      <c r="A50" s="3" t="s">
        <v>34</v>
      </c>
      <c r="B50" s="3" t="s">
        <v>3</v>
      </c>
      <c r="C50" s="3">
        <f>'LTL Discounts'!BW44</f>
        <v>38.67</v>
      </c>
      <c r="D50" s="3">
        <f>'LTL Discounts'!BX44</f>
        <v>11.47</v>
      </c>
      <c r="E50" s="3">
        <f>'LTL Discounts'!BY44</f>
        <v>8.15</v>
      </c>
      <c r="F50" s="3">
        <f>'LTL Discounts'!BZ44</f>
        <v>6.77</v>
      </c>
      <c r="G50" s="3">
        <f>'LTL Discounts'!CA44</f>
        <v>5.15</v>
      </c>
      <c r="H50" s="3">
        <f>'LTL Discounts'!CB44</f>
        <v>4.72</v>
      </c>
      <c r="I50" s="3">
        <f>'LTL Discounts'!CC44</f>
        <v>3.92</v>
      </c>
      <c r="J50" s="3" t="s">
        <v>20</v>
      </c>
      <c r="K50" s="3">
        <v>126</v>
      </c>
    </row>
    <row r="51" spans="1:11" x14ac:dyDescent="0.25">
      <c r="A51" s="3" t="s">
        <v>34</v>
      </c>
      <c r="B51" s="3" t="s">
        <v>11</v>
      </c>
      <c r="C51" s="3">
        <f>'LTL Discounts'!BW45</f>
        <v>77.13</v>
      </c>
      <c r="D51" s="3">
        <f>'LTL Discounts'!BX45</f>
        <v>13.76</v>
      </c>
      <c r="E51" s="3">
        <f>'LTL Discounts'!BY45</f>
        <v>9.7799999999999994</v>
      </c>
      <c r="F51" s="3">
        <f>'LTL Discounts'!BZ45</f>
        <v>8.11</v>
      </c>
      <c r="G51" s="3">
        <f>'LTL Discounts'!CA45</f>
        <v>6.19</v>
      </c>
      <c r="H51" s="3">
        <f>'LTL Discounts'!CB45</f>
        <v>5.66</v>
      </c>
      <c r="I51" s="3">
        <f>'LTL Discounts'!CC45</f>
        <v>4.7</v>
      </c>
      <c r="J51" s="3" t="s">
        <v>31</v>
      </c>
      <c r="K51" s="3">
        <v>328</v>
      </c>
    </row>
    <row r="52" spans="1:11" x14ac:dyDescent="0.25">
      <c r="A52" s="3" t="s">
        <v>3</v>
      </c>
      <c r="B52" s="3" t="s">
        <v>35</v>
      </c>
      <c r="C52" s="3">
        <f>'LTL Discounts'!BW46</f>
        <v>36.75</v>
      </c>
      <c r="D52" s="3">
        <f>'LTL Discounts'!BX46</f>
        <v>10.9</v>
      </c>
      <c r="E52" s="3">
        <f>'LTL Discounts'!BY46</f>
        <v>7.74</v>
      </c>
      <c r="F52" s="3">
        <f>'LTL Discounts'!BZ46</f>
        <v>6.43</v>
      </c>
      <c r="G52" s="3">
        <f>'LTL Discounts'!CA46</f>
        <v>4.8899999999999997</v>
      </c>
      <c r="H52" s="3">
        <f>'LTL Discounts'!CB46</f>
        <v>4.4800000000000004</v>
      </c>
      <c r="I52" s="3">
        <f>'LTL Discounts'!CC46</f>
        <v>3.72</v>
      </c>
      <c r="J52" s="3" t="s">
        <v>19</v>
      </c>
      <c r="K52" s="3">
        <v>100</v>
      </c>
    </row>
    <row r="53" spans="1:11" x14ac:dyDescent="0.25">
      <c r="A53" s="3" t="s">
        <v>3</v>
      </c>
      <c r="B53" s="3" t="s">
        <v>36</v>
      </c>
      <c r="C53" s="3">
        <f>'LTL Discounts'!BW47</f>
        <v>51.42</v>
      </c>
      <c r="D53" s="3">
        <f>'LTL Discounts'!BX47</f>
        <v>12.62</v>
      </c>
      <c r="E53" s="3">
        <f>'LTL Discounts'!BY47</f>
        <v>8.9499999999999993</v>
      </c>
      <c r="F53" s="3">
        <f>'LTL Discounts'!BZ47</f>
        <v>7.44</v>
      </c>
      <c r="G53" s="3">
        <f>'LTL Discounts'!CA47</f>
        <v>5.66</v>
      </c>
      <c r="H53" s="3">
        <f>'LTL Discounts'!CB47</f>
        <v>5.19</v>
      </c>
      <c r="I53" s="3">
        <f>'LTL Discounts'!CC47</f>
        <v>4.3099999999999996</v>
      </c>
      <c r="J53" s="3" t="s">
        <v>22</v>
      </c>
      <c r="K53" s="3">
        <v>201</v>
      </c>
    </row>
    <row r="54" spans="1:11" x14ac:dyDescent="0.25">
      <c r="A54" s="3" t="s">
        <v>3</v>
      </c>
      <c r="B54" s="4" t="s">
        <v>37</v>
      </c>
      <c r="C54" s="3">
        <f>'LTL Discounts'!BW48</f>
        <v>64.28</v>
      </c>
      <c r="D54" s="3">
        <f>'LTL Discounts'!BX48</f>
        <v>13.2</v>
      </c>
      <c r="E54" s="3">
        <f>'LTL Discounts'!BY48</f>
        <v>9.3800000000000008</v>
      </c>
      <c r="F54" s="3">
        <f>'LTL Discounts'!BZ48</f>
        <v>7.77</v>
      </c>
      <c r="G54" s="3">
        <f>'LTL Discounts'!CA48</f>
        <v>5.93</v>
      </c>
      <c r="H54" s="3">
        <f>'LTL Discounts'!CB48</f>
        <v>5.43</v>
      </c>
      <c r="I54" s="3">
        <f>'LTL Discounts'!CC48</f>
        <v>4.5</v>
      </c>
      <c r="J54" s="3" t="s">
        <v>23</v>
      </c>
      <c r="K54" s="3">
        <v>265</v>
      </c>
    </row>
    <row r="55" spans="1:11" x14ac:dyDescent="0.25">
      <c r="A55" s="3" t="s">
        <v>3</v>
      </c>
      <c r="B55" s="3" t="s">
        <v>9</v>
      </c>
      <c r="C55" s="3">
        <f>'LTL Discounts'!BW49</f>
        <v>38.67</v>
      </c>
      <c r="D55" s="3">
        <f>'LTL Discounts'!BX49</f>
        <v>11.47</v>
      </c>
      <c r="E55" s="3">
        <f>'LTL Discounts'!BY49</f>
        <v>8.15</v>
      </c>
      <c r="F55" s="3">
        <f>'LTL Discounts'!BZ49</f>
        <v>6.77</v>
      </c>
      <c r="G55" s="3">
        <f>'LTL Discounts'!CA49</f>
        <v>5.15</v>
      </c>
      <c r="H55" s="3">
        <f>'LTL Discounts'!CB49</f>
        <v>4.72</v>
      </c>
      <c r="I55" s="3">
        <f>'LTL Discounts'!CC49</f>
        <v>3.92</v>
      </c>
      <c r="J55" s="3" t="s">
        <v>20</v>
      </c>
      <c r="K55" s="3">
        <v>148</v>
      </c>
    </row>
    <row r="56" spans="1:11" x14ac:dyDescent="0.25">
      <c r="A56" s="3" t="s">
        <v>37</v>
      </c>
      <c r="B56" s="3" t="s">
        <v>35</v>
      </c>
      <c r="C56" s="3">
        <f>'LTL Discounts'!BW50</f>
        <v>40.61</v>
      </c>
      <c r="D56" s="3">
        <f>'LTL Discounts'!BX50</f>
        <v>12.05</v>
      </c>
      <c r="E56" s="3">
        <f>'LTL Discounts'!BY50</f>
        <v>8.5500000000000007</v>
      </c>
      <c r="F56" s="3">
        <f>'LTL Discounts'!BZ50</f>
        <v>7.1</v>
      </c>
      <c r="G56" s="3">
        <f>'LTL Discounts'!CA50</f>
        <v>5.41</v>
      </c>
      <c r="H56" s="3">
        <f>'LTL Discounts'!CB50</f>
        <v>4.97</v>
      </c>
      <c r="I56" s="3">
        <f>'LTL Discounts'!CC50</f>
        <v>4.0999999999999996</v>
      </c>
      <c r="J56" s="3" t="s">
        <v>21</v>
      </c>
      <c r="K56" s="3">
        <v>165</v>
      </c>
    </row>
    <row r="57" spans="1:11" x14ac:dyDescent="0.25">
      <c r="A57" s="3" t="s">
        <v>37</v>
      </c>
      <c r="B57" s="3" t="s">
        <v>36</v>
      </c>
      <c r="C57" s="3">
        <f>'LTL Discounts'!BW51</f>
        <v>38.67</v>
      </c>
      <c r="D57" s="3">
        <f>'LTL Discounts'!BX51</f>
        <v>11.47</v>
      </c>
      <c r="E57" s="3">
        <f>'LTL Discounts'!BY51</f>
        <v>8.15</v>
      </c>
      <c r="F57" s="3">
        <f>'LTL Discounts'!BZ51</f>
        <v>6.77</v>
      </c>
      <c r="G57" s="3">
        <f>'LTL Discounts'!CA51</f>
        <v>5.15</v>
      </c>
      <c r="H57" s="3">
        <f>'LTL Discounts'!CB51</f>
        <v>4.72</v>
      </c>
      <c r="I57" s="3">
        <f>'LTL Discounts'!CC51</f>
        <v>3.92</v>
      </c>
      <c r="J57" s="3" t="s">
        <v>20</v>
      </c>
      <c r="K57" s="3">
        <v>125</v>
      </c>
    </row>
    <row r="58" spans="1:11" x14ac:dyDescent="0.25">
      <c r="A58" s="3" t="s">
        <v>37</v>
      </c>
      <c r="B58" s="4" t="s">
        <v>9</v>
      </c>
      <c r="C58" s="3">
        <f>'LTL Discounts'!BW52</f>
        <v>80.349999999999994</v>
      </c>
      <c r="D58" s="3">
        <f>'LTL Discounts'!BX52</f>
        <v>14.33</v>
      </c>
      <c r="E58" s="3">
        <f>'LTL Discounts'!BY52</f>
        <v>10.19</v>
      </c>
      <c r="F58" s="3">
        <f>'LTL Discounts'!BZ52</f>
        <v>8.44</v>
      </c>
      <c r="G58" s="3">
        <f>'LTL Discounts'!CA52</f>
        <v>6.44</v>
      </c>
      <c r="H58" s="3">
        <f>'LTL Discounts'!CB52</f>
        <v>5.91</v>
      </c>
      <c r="I58" s="3">
        <f>'LTL Discounts'!CC52</f>
        <v>4.8899999999999997</v>
      </c>
      <c r="J58" s="3" t="s">
        <v>31</v>
      </c>
      <c r="K58" s="3">
        <v>420</v>
      </c>
    </row>
    <row r="59" spans="1:11" x14ac:dyDescent="0.25">
      <c r="A59" s="3" t="s">
        <v>11</v>
      </c>
      <c r="B59" s="3" t="s">
        <v>35</v>
      </c>
      <c r="C59" s="3">
        <f>'LTL Discounts'!BW53</f>
        <v>77.13</v>
      </c>
      <c r="D59" s="3">
        <f>'LTL Discounts'!BX53</f>
        <v>13.76</v>
      </c>
      <c r="E59" s="3">
        <f>'LTL Discounts'!BY53</f>
        <v>9.7799999999999994</v>
      </c>
      <c r="F59" s="3">
        <f>'LTL Discounts'!BZ53</f>
        <v>8.11</v>
      </c>
      <c r="G59" s="3">
        <f>'LTL Discounts'!CA53</f>
        <v>6.19</v>
      </c>
      <c r="H59" s="3">
        <f>'LTL Discounts'!CB53</f>
        <v>5.66</v>
      </c>
      <c r="I59" s="3">
        <f>'LTL Discounts'!CC53</f>
        <v>4.7</v>
      </c>
      <c r="J59" s="3" t="s">
        <v>31</v>
      </c>
      <c r="K59" s="3">
        <v>312</v>
      </c>
    </row>
    <row r="60" spans="1:11" x14ac:dyDescent="0.25">
      <c r="A60" s="3" t="s">
        <v>11</v>
      </c>
      <c r="B60" s="3" t="s">
        <v>36</v>
      </c>
      <c r="C60" s="3">
        <f>'LTL Discounts'!BW54</f>
        <v>80.349999999999994</v>
      </c>
      <c r="D60" s="3">
        <f>'LTL Discounts'!BX54</f>
        <v>14.33</v>
      </c>
      <c r="E60" s="3">
        <f>'LTL Discounts'!BY54</f>
        <v>10.19</v>
      </c>
      <c r="F60" s="3">
        <f>'LTL Discounts'!BZ54</f>
        <v>8.44</v>
      </c>
      <c r="G60" s="3">
        <f>'LTL Discounts'!CA54</f>
        <v>6.44</v>
      </c>
      <c r="H60" s="3">
        <f>'LTL Discounts'!CB54</f>
        <v>5.91</v>
      </c>
      <c r="I60" s="3">
        <f>'LTL Discounts'!CC54</f>
        <v>4.8899999999999997</v>
      </c>
      <c r="J60" s="3" t="s">
        <v>31</v>
      </c>
      <c r="K60" s="3">
        <v>400</v>
      </c>
    </row>
    <row r="61" spans="1:11" x14ac:dyDescent="0.25">
      <c r="A61" s="3" t="s">
        <v>11</v>
      </c>
      <c r="B61" s="3" t="s">
        <v>3</v>
      </c>
      <c r="C61" s="3">
        <f>'LTL Discounts'!BW55</f>
        <v>38.67</v>
      </c>
      <c r="D61" s="3">
        <f>'LTL Discounts'!BX55</f>
        <v>11.47</v>
      </c>
      <c r="E61" s="3">
        <f>'LTL Discounts'!BY55</f>
        <v>8.15</v>
      </c>
      <c r="F61" s="3">
        <f>'LTL Discounts'!BZ55</f>
        <v>6.77</v>
      </c>
      <c r="G61" s="3">
        <f>'LTL Discounts'!CA55</f>
        <v>5.15</v>
      </c>
      <c r="H61" s="3">
        <f>'LTL Discounts'!CB55</f>
        <v>4.72</v>
      </c>
      <c r="I61" s="3">
        <f>'LTL Discounts'!CC55</f>
        <v>3.92</v>
      </c>
      <c r="J61" s="3" t="s">
        <v>20</v>
      </c>
      <c r="K61" s="3">
        <v>111</v>
      </c>
    </row>
    <row r="62" spans="1:11" x14ac:dyDescent="0.25">
      <c r="A62" s="3" t="s">
        <v>11</v>
      </c>
      <c r="B62" s="3" t="s">
        <v>9</v>
      </c>
      <c r="C62" s="3">
        <f>'LTL Discounts'!BW56</f>
        <v>38.67</v>
      </c>
      <c r="D62" s="3">
        <f>'LTL Discounts'!BX56</f>
        <v>11.47</v>
      </c>
      <c r="E62" s="3">
        <f>'LTL Discounts'!BY56</f>
        <v>8.15</v>
      </c>
      <c r="F62" s="3">
        <f>'LTL Discounts'!BZ56</f>
        <v>6.77</v>
      </c>
      <c r="G62" s="3">
        <f>'LTL Discounts'!CA56</f>
        <v>5.15</v>
      </c>
      <c r="H62" s="3">
        <f>'LTL Discounts'!CB56</f>
        <v>4.72</v>
      </c>
      <c r="I62" s="3">
        <f>'LTL Discounts'!CC56</f>
        <v>3.92</v>
      </c>
      <c r="J62" s="3" t="s">
        <v>20</v>
      </c>
      <c r="K62" s="3">
        <v>130</v>
      </c>
    </row>
    <row r="63" spans="1:11" x14ac:dyDescent="0.25">
      <c r="A63" s="3" t="s">
        <v>11</v>
      </c>
      <c r="B63" s="3" t="s">
        <v>37</v>
      </c>
      <c r="C63" s="3">
        <f>'LTL Discounts'!BW57</f>
        <v>80.349999999999994</v>
      </c>
      <c r="D63" s="3">
        <f>'LTL Discounts'!BX57</f>
        <v>14.33</v>
      </c>
      <c r="E63" s="3">
        <f>'LTL Discounts'!BY57</f>
        <v>10.19</v>
      </c>
      <c r="F63" s="3">
        <f>'LTL Discounts'!BZ57</f>
        <v>8.44</v>
      </c>
      <c r="G63" s="3">
        <f>'LTL Discounts'!CA57</f>
        <v>6.44</v>
      </c>
      <c r="H63" s="3">
        <f>'LTL Discounts'!CB57</f>
        <v>5.91</v>
      </c>
      <c r="I63" s="3">
        <f>'LTL Discounts'!CC57</f>
        <v>4.8899999999999997</v>
      </c>
      <c r="J63" s="3" t="s">
        <v>31</v>
      </c>
      <c r="K63" s="3">
        <v>466</v>
      </c>
    </row>
    <row r="64" spans="1:11" x14ac:dyDescent="0.25">
      <c r="A64" s="3" t="s">
        <v>1</v>
      </c>
      <c r="B64" s="3" t="s">
        <v>35</v>
      </c>
      <c r="C64" s="3">
        <f>'LTL Discounts'!BW58</f>
        <v>40.61</v>
      </c>
      <c r="D64" s="3">
        <f>'LTL Discounts'!BX58</f>
        <v>12.05</v>
      </c>
      <c r="E64" s="3">
        <f>'LTL Discounts'!BY58</f>
        <v>8.5500000000000007</v>
      </c>
      <c r="F64" s="3">
        <f>'LTL Discounts'!BZ58</f>
        <v>7.1</v>
      </c>
      <c r="G64" s="3">
        <f>'LTL Discounts'!CA58</f>
        <v>5.41</v>
      </c>
      <c r="H64" s="3">
        <f>'LTL Discounts'!CB58</f>
        <v>4.97</v>
      </c>
      <c r="I64" s="3">
        <f>'LTL Discounts'!CC58</f>
        <v>4.0999999999999996</v>
      </c>
      <c r="J64" s="3" t="s">
        <v>21</v>
      </c>
      <c r="K64" s="3">
        <v>187</v>
      </c>
    </row>
    <row r="65" spans="1:11" x14ac:dyDescent="0.25">
      <c r="A65" s="3" t="s">
        <v>1</v>
      </c>
      <c r="B65" s="3" t="s">
        <v>36</v>
      </c>
      <c r="C65" s="3">
        <f>'LTL Discounts'!BW59</f>
        <v>64.28</v>
      </c>
      <c r="D65" s="3">
        <f>'LTL Discounts'!BX59</f>
        <v>13.2</v>
      </c>
      <c r="E65" s="3">
        <f>'LTL Discounts'!BY59</f>
        <v>9.3800000000000008</v>
      </c>
      <c r="F65" s="3">
        <f>'LTL Discounts'!BZ59</f>
        <v>7.77</v>
      </c>
      <c r="G65" s="3">
        <f>'LTL Discounts'!CA59</f>
        <v>5.93</v>
      </c>
      <c r="H65" s="3">
        <f>'LTL Discounts'!CB59</f>
        <v>5.43</v>
      </c>
      <c r="I65" s="3">
        <f>'LTL Discounts'!CC59</f>
        <v>4.5</v>
      </c>
      <c r="J65" s="3" t="s">
        <v>23</v>
      </c>
      <c r="K65" s="3">
        <v>289</v>
      </c>
    </row>
    <row r="66" spans="1:11" x14ac:dyDescent="0.25">
      <c r="A66" s="3" t="s">
        <v>1</v>
      </c>
      <c r="B66" s="3" t="s">
        <v>3</v>
      </c>
      <c r="C66" s="3">
        <f>'LTL Discounts'!BW60</f>
        <v>36.75</v>
      </c>
      <c r="D66" s="3">
        <f>'LTL Discounts'!BX60</f>
        <v>10.9</v>
      </c>
      <c r="E66" s="3">
        <f>'LTL Discounts'!BY60</f>
        <v>7.74</v>
      </c>
      <c r="F66" s="3">
        <f>'LTL Discounts'!BZ60</f>
        <v>6.43</v>
      </c>
      <c r="G66" s="3">
        <f>'LTL Discounts'!CA60</f>
        <v>4.8899999999999997</v>
      </c>
      <c r="H66" s="3">
        <f>'LTL Discounts'!CB60</f>
        <v>4.4800000000000004</v>
      </c>
      <c r="I66" s="3">
        <f>'LTL Discounts'!CC60</f>
        <v>3.72</v>
      </c>
      <c r="J66" s="3" t="s">
        <v>19</v>
      </c>
      <c r="K66" s="3">
        <v>86</v>
      </c>
    </row>
    <row r="67" spans="1:11" x14ac:dyDescent="0.25">
      <c r="A67" s="3" t="s">
        <v>1</v>
      </c>
      <c r="B67" s="3" t="s">
        <v>9</v>
      </c>
      <c r="C67" s="3">
        <f>'LTL Discounts'!BW61</f>
        <v>36.75</v>
      </c>
      <c r="D67" s="3">
        <f>'LTL Discounts'!BX61</f>
        <v>10.9</v>
      </c>
      <c r="E67" s="3">
        <f>'LTL Discounts'!BY61</f>
        <v>7.74</v>
      </c>
      <c r="F67" s="3">
        <f>'LTL Discounts'!BZ61</f>
        <v>6.43</v>
      </c>
      <c r="G67" s="3">
        <f>'LTL Discounts'!CA61</f>
        <v>4.8899999999999997</v>
      </c>
      <c r="H67" s="3">
        <f>'LTL Discounts'!CB61</f>
        <v>4.4800000000000004</v>
      </c>
      <c r="I67" s="3">
        <f>'LTL Discounts'!CC61</f>
        <v>3.72</v>
      </c>
      <c r="J67" s="3" t="s">
        <v>19</v>
      </c>
      <c r="K67" s="3">
        <v>66</v>
      </c>
    </row>
    <row r="68" spans="1:11" x14ac:dyDescent="0.25">
      <c r="A68" s="3" t="s">
        <v>1</v>
      </c>
      <c r="B68" s="4" t="s">
        <v>34</v>
      </c>
      <c r="C68" s="3">
        <f>'LTL Discounts'!BW62</f>
        <v>51.42</v>
      </c>
      <c r="D68" s="3">
        <f>'LTL Discounts'!BX62</f>
        <v>12.62</v>
      </c>
      <c r="E68" s="3">
        <f>'LTL Discounts'!BY62</f>
        <v>8.9499999999999993</v>
      </c>
      <c r="F68" s="3">
        <f>'LTL Discounts'!BZ62</f>
        <v>7.44</v>
      </c>
      <c r="G68" s="3">
        <f>'LTL Discounts'!CA62</f>
        <v>5.66</v>
      </c>
      <c r="H68" s="3">
        <f>'LTL Discounts'!CB62</f>
        <v>5.19</v>
      </c>
      <c r="I68" s="3">
        <f>'LTL Discounts'!CC62</f>
        <v>4.3099999999999996</v>
      </c>
      <c r="J68" s="3" t="s">
        <v>22</v>
      </c>
      <c r="K68" s="3">
        <v>214</v>
      </c>
    </row>
    <row r="69" spans="1:11" x14ac:dyDescent="0.25">
      <c r="A69" s="3" t="s">
        <v>1</v>
      </c>
      <c r="B69" s="3" t="s">
        <v>11</v>
      </c>
      <c r="C69" s="3">
        <f>'LTL Discounts'!BW63</f>
        <v>38.67</v>
      </c>
      <c r="D69" s="3">
        <f>'LTL Discounts'!BX63</f>
        <v>11.47</v>
      </c>
      <c r="E69" s="3">
        <f>'LTL Discounts'!BY63</f>
        <v>8.15</v>
      </c>
      <c r="F69" s="3">
        <f>'LTL Discounts'!BZ63</f>
        <v>6.77</v>
      </c>
      <c r="G69" s="3">
        <f>'LTL Discounts'!CA63</f>
        <v>5.15</v>
      </c>
      <c r="H69" s="3">
        <f>'LTL Discounts'!CB63</f>
        <v>4.72</v>
      </c>
      <c r="I69" s="3">
        <f>'LTL Discounts'!CC63</f>
        <v>3.92</v>
      </c>
      <c r="J69" s="3" t="s">
        <v>20</v>
      </c>
      <c r="K69" s="3">
        <v>116</v>
      </c>
    </row>
    <row r="70" spans="1:11" x14ac:dyDescent="0.25">
      <c r="A70" s="3" t="s">
        <v>1</v>
      </c>
      <c r="B70" s="3" t="s">
        <v>1</v>
      </c>
      <c r="C70" s="3">
        <f>'LTL Discounts'!BW64</f>
        <v>34.83</v>
      </c>
      <c r="D70" s="3">
        <f>'LTL Discounts'!BX64</f>
        <v>7.49</v>
      </c>
      <c r="E70" s="3">
        <f>'LTL Discounts'!BY64</f>
        <v>4.2699999999999996</v>
      </c>
      <c r="F70" s="3">
        <f>'LTL Discounts'!BZ64</f>
        <v>3.47</v>
      </c>
      <c r="G70" s="3">
        <f>'LTL Discounts'!CA64</f>
        <v>3.31</v>
      </c>
      <c r="H70" s="3">
        <f>'LTL Discounts'!CB64</f>
        <v>3.08</v>
      </c>
      <c r="I70" s="3">
        <f>'LTL Discounts'!CC64</f>
        <v>2.56</v>
      </c>
      <c r="J70" s="3" t="s">
        <v>18</v>
      </c>
      <c r="K70" s="3">
        <v>0</v>
      </c>
    </row>
    <row r="71" spans="1:11" x14ac:dyDescent="0.25">
      <c r="A71" s="3" t="s">
        <v>1</v>
      </c>
      <c r="B71" s="3" t="s">
        <v>37</v>
      </c>
      <c r="C71" s="3">
        <f>'LTL Discounts'!BW65</f>
        <v>80.349999999999994</v>
      </c>
      <c r="D71" s="3">
        <f>'LTL Discounts'!BX65</f>
        <v>14.33</v>
      </c>
      <c r="E71" s="3">
        <f>'LTL Discounts'!BY65</f>
        <v>10.19</v>
      </c>
      <c r="F71" s="3">
        <f>'LTL Discounts'!BZ65</f>
        <v>8.44</v>
      </c>
      <c r="G71" s="3">
        <f>'LTL Discounts'!CA65</f>
        <v>6.44</v>
      </c>
      <c r="H71" s="3">
        <f>'LTL Discounts'!CB65</f>
        <v>5.91</v>
      </c>
      <c r="I71" s="3">
        <f>'LTL Discounts'!CC65</f>
        <v>4.8899999999999997</v>
      </c>
      <c r="J71" s="3" t="s">
        <v>31</v>
      </c>
      <c r="K71" s="3">
        <v>352</v>
      </c>
    </row>
    <row r="72" spans="1:11" x14ac:dyDescent="0.25">
      <c r="A72" s="3" t="s">
        <v>548</v>
      </c>
      <c r="B72" s="3" t="s">
        <v>35</v>
      </c>
      <c r="C72" s="3">
        <f>'LTL Discounts'!BW66</f>
        <v>38.67</v>
      </c>
      <c r="D72" s="3">
        <f>'LTL Discounts'!BX66</f>
        <v>11.47</v>
      </c>
      <c r="E72" s="3">
        <f>'LTL Discounts'!BY66</f>
        <v>8.15</v>
      </c>
      <c r="F72" s="3">
        <f>'LTL Discounts'!BZ66</f>
        <v>6.77</v>
      </c>
      <c r="G72" s="3">
        <f>'LTL Discounts'!CA66</f>
        <v>5.15</v>
      </c>
      <c r="H72" s="3">
        <f>'LTL Discounts'!CB66</f>
        <v>4.72</v>
      </c>
      <c r="I72" s="3">
        <f>'LTL Discounts'!CC66</f>
        <v>3.92</v>
      </c>
      <c r="J72" s="3" t="s">
        <v>20</v>
      </c>
      <c r="K72" s="3">
        <v>131</v>
      </c>
    </row>
    <row r="73" spans="1:11" x14ac:dyDescent="0.25">
      <c r="A73" s="3" t="s">
        <v>548</v>
      </c>
      <c r="B73" s="3" t="s">
        <v>36</v>
      </c>
      <c r="C73" s="3">
        <f>'LTL Discounts'!BW67</f>
        <v>51.42</v>
      </c>
      <c r="D73" s="3">
        <f>'LTL Discounts'!BX67</f>
        <v>12.62</v>
      </c>
      <c r="E73" s="3">
        <f>'LTL Discounts'!BY67</f>
        <v>8.9499999999999993</v>
      </c>
      <c r="F73" s="3">
        <f>'LTL Discounts'!BZ67</f>
        <v>7.44</v>
      </c>
      <c r="G73" s="3">
        <f>'LTL Discounts'!CA67</f>
        <v>5.66</v>
      </c>
      <c r="H73" s="3">
        <f>'LTL Discounts'!CB67</f>
        <v>5.19</v>
      </c>
      <c r="I73" s="3">
        <f>'LTL Discounts'!CC67</f>
        <v>4.3099999999999996</v>
      </c>
      <c r="J73" s="3" t="s">
        <v>22</v>
      </c>
      <c r="K73" s="3">
        <v>219</v>
      </c>
    </row>
    <row r="74" spans="1:11" x14ac:dyDescent="0.25">
      <c r="A74" s="3" t="s">
        <v>548</v>
      </c>
      <c r="B74" s="3" t="s">
        <v>37</v>
      </c>
      <c r="C74" s="3">
        <f>'LTL Discounts'!BW68</f>
        <v>64.28</v>
      </c>
      <c r="D74" s="3">
        <f>'LTL Discounts'!BX68</f>
        <v>13.2</v>
      </c>
      <c r="E74" s="3">
        <f>'LTL Discounts'!BY68</f>
        <v>9.3800000000000008</v>
      </c>
      <c r="F74" s="3">
        <f>'LTL Discounts'!BZ68</f>
        <v>7.77</v>
      </c>
      <c r="G74" s="3">
        <f>'LTL Discounts'!CA68</f>
        <v>5.93</v>
      </c>
      <c r="H74" s="3">
        <f>'LTL Discounts'!CB68</f>
        <v>5.43</v>
      </c>
      <c r="I74" s="3">
        <f>'LTL Discounts'!CC68</f>
        <v>4.5</v>
      </c>
      <c r="J74" s="3" t="s">
        <v>23</v>
      </c>
      <c r="K74" s="3">
        <v>296</v>
      </c>
    </row>
    <row r="75" spans="1:11" x14ac:dyDescent="0.25">
      <c r="A75" s="3" t="s">
        <v>548</v>
      </c>
      <c r="B75" s="3" t="s">
        <v>9</v>
      </c>
      <c r="C75" s="3">
        <f>'LTL Discounts'!BW69</f>
        <v>40.61</v>
      </c>
      <c r="D75" s="3">
        <f>'LTL Discounts'!BX69</f>
        <v>12.05</v>
      </c>
      <c r="E75" s="3">
        <f>'LTL Discounts'!BY69</f>
        <v>8.5500000000000007</v>
      </c>
      <c r="F75" s="3">
        <f>'LTL Discounts'!BZ69</f>
        <v>7.1</v>
      </c>
      <c r="G75" s="3">
        <f>'LTL Discounts'!CA69</f>
        <v>5.41</v>
      </c>
      <c r="H75" s="3">
        <f>'LTL Discounts'!CB69</f>
        <v>4.97</v>
      </c>
      <c r="I75" s="3">
        <f>'LTL Discounts'!CC69</f>
        <v>4.0999999999999996</v>
      </c>
      <c r="J75" s="3" t="s">
        <v>21</v>
      </c>
      <c r="K75" s="3">
        <v>176</v>
      </c>
    </row>
    <row r="76" spans="1:11" x14ac:dyDescent="0.25">
      <c r="A76" s="3" t="s">
        <v>548</v>
      </c>
      <c r="B76" s="3" t="s">
        <v>34</v>
      </c>
      <c r="C76" s="3">
        <f>'LTL Discounts'!BW70</f>
        <v>40.61</v>
      </c>
      <c r="D76" s="3">
        <f>'LTL Discounts'!BX70</f>
        <v>12.05</v>
      </c>
      <c r="E76" s="3">
        <f>'LTL Discounts'!BY70</f>
        <v>8.5500000000000007</v>
      </c>
      <c r="F76" s="3">
        <f>'LTL Discounts'!BZ70</f>
        <v>7.1</v>
      </c>
      <c r="G76" s="3">
        <f>'LTL Discounts'!CA70</f>
        <v>5.41</v>
      </c>
      <c r="H76" s="3">
        <f>'LTL Discounts'!CB70</f>
        <v>4.97</v>
      </c>
      <c r="I76" s="3">
        <f>'LTL Discounts'!CC70</f>
        <v>4.0999999999999996</v>
      </c>
      <c r="J76" s="3" t="s">
        <v>21</v>
      </c>
      <c r="K76" s="3">
        <v>177</v>
      </c>
    </row>
    <row r="77" spans="1:11" x14ac:dyDescent="0.25">
      <c r="A77" s="3" t="s">
        <v>548</v>
      </c>
      <c r="B77" s="3" t="s">
        <v>3</v>
      </c>
      <c r="C77" s="3">
        <f>'LTL Discounts'!BW71</f>
        <v>34.83</v>
      </c>
      <c r="D77" s="3">
        <f>'LTL Discounts'!BX71</f>
        <v>7.49</v>
      </c>
      <c r="E77" s="3">
        <f>'LTL Discounts'!BY71</f>
        <v>4.2699999999999996</v>
      </c>
      <c r="F77" s="3">
        <f>'LTL Discounts'!BZ71</f>
        <v>3.47</v>
      </c>
      <c r="G77" s="3">
        <f>'LTL Discounts'!CA71</f>
        <v>3.31</v>
      </c>
      <c r="H77" s="3">
        <f>'LTL Discounts'!CB71</f>
        <v>3.08</v>
      </c>
      <c r="I77" s="3">
        <f>'LTL Discounts'!CC71</f>
        <v>2.56</v>
      </c>
      <c r="J77" s="3" t="s">
        <v>18</v>
      </c>
      <c r="K77" s="3">
        <v>62</v>
      </c>
    </row>
    <row r="78" spans="1:11" x14ac:dyDescent="0.25">
      <c r="A78" s="3" t="s">
        <v>548</v>
      </c>
      <c r="B78" s="3" t="s">
        <v>11</v>
      </c>
      <c r="C78" s="3">
        <f>'LTL Discounts'!BW72</f>
        <v>36.75</v>
      </c>
      <c r="D78" s="3">
        <f>'LTL Discounts'!BX72</f>
        <v>10.9</v>
      </c>
      <c r="E78" s="3">
        <f>'LTL Discounts'!BY72</f>
        <v>7.74</v>
      </c>
      <c r="F78" s="3">
        <f>'LTL Discounts'!BZ72</f>
        <v>6.43</v>
      </c>
      <c r="G78" s="3">
        <f>'LTL Discounts'!CA72</f>
        <v>4.8899999999999997</v>
      </c>
      <c r="H78" s="3">
        <f>'LTL Discounts'!CB72</f>
        <v>4.4800000000000004</v>
      </c>
      <c r="I78" s="3">
        <f>'LTL Discounts'!CC72</f>
        <v>3.72</v>
      </c>
      <c r="J78" s="3" t="s">
        <v>19</v>
      </c>
      <c r="K78" s="3">
        <v>87</v>
      </c>
    </row>
    <row r="79" spans="1:11" x14ac:dyDescent="0.25">
      <c r="A79" s="3" t="s">
        <v>548</v>
      </c>
      <c r="B79" s="3" t="s">
        <v>1</v>
      </c>
      <c r="C79" s="3">
        <f>'LTL Discounts'!BW73</f>
        <v>38.67</v>
      </c>
      <c r="D79" s="3">
        <f>'LTL Discounts'!BX73</f>
        <v>11.47</v>
      </c>
      <c r="E79" s="3">
        <f>'LTL Discounts'!BY73</f>
        <v>8.15</v>
      </c>
      <c r="F79" s="3">
        <f>'LTL Discounts'!BZ73</f>
        <v>6.77</v>
      </c>
      <c r="G79" s="3">
        <f>'LTL Discounts'!CA73</f>
        <v>5.15</v>
      </c>
      <c r="H79" s="3">
        <f>'LTL Discounts'!CB73</f>
        <v>4.72</v>
      </c>
      <c r="I79" s="3">
        <f>'LTL Discounts'!CC73</f>
        <v>3.92</v>
      </c>
      <c r="J79" s="3" t="s">
        <v>20</v>
      </c>
      <c r="K79" s="3">
        <v>126</v>
      </c>
    </row>
    <row r="80" spans="1:11" x14ac:dyDescent="0.25">
      <c r="A80" s="3" t="s">
        <v>569</v>
      </c>
      <c r="B80" s="3" t="s">
        <v>35</v>
      </c>
      <c r="C80" s="3">
        <v>77.13</v>
      </c>
      <c r="D80" s="3">
        <v>13.76</v>
      </c>
      <c r="E80" s="3">
        <v>9.7799999999999994</v>
      </c>
      <c r="F80" s="3">
        <v>8.11</v>
      </c>
      <c r="G80" s="3">
        <v>6.19</v>
      </c>
      <c r="H80" s="3">
        <v>5.66</v>
      </c>
      <c r="I80" s="3">
        <v>4.7</v>
      </c>
      <c r="J80" s="3" t="s">
        <v>31</v>
      </c>
      <c r="K80" s="3">
        <v>194</v>
      </c>
    </row>
    <row r="81" spans="1:11" x14ac:dyDescent="0.25">
      <c r="A81" s="3" t="s">
        <v>569</v>
      </c>
      <c r="B81" s="3" t="s">
        <v>36</v>
      </c>
      <c r="C81" s="3">
        <v>64.28</v>
      </c>
      <c r="D81" s="3">
        <v>13.2</v>
      </c>
      <c r="E81" s="3">
        <v>9.3800000000000008</v>
      </c>
      <c r="F81" s="3">
        <v>7.77</v>
      </c>
      <c r="G81" s="3">
        <v>5.93</v>
      </c>
      <c r="H81" s="3">
        <v>5.43</v>
      </c>
      <c r="I81" s="3">
        <v>4.5</v>
      </c>
      <c r="J81" s="3" t="s">
        <v>23</v>
      </c>
      <c r="K81" s="3">
        <v>328</v>
      </c>
    </row>
    <row r="82" spans="1:11" x14ac:dyDescent="0.25">
      <c r="A82" s="3" t="s">
        <v>569</v>
      </c>
      <c r="B82" s="3" t="s">
        <v>37</v>
      </c>
      <c r="C82" s="3">
        <v>77.13</v>
      </c>
      <c r="D82" s="3">
        <v>13.76</v>
      </c>
      <c r="E82" s="3">
        <v>9.7799999999999994</v>
      </c>
      <c r="F82" s="3">
        <v>8.11</v>
      </c>
      <c r="G82" s="3">
        <v>6.19</v>
      </c>
      <c r="H82" s="3">
        <v>5.66</v>
      </c>
      <c r="I82" s="3">
        <v>4.7</v>
      </c>
      <c r="J82" s="3" t="s">
        <v>31</v>
      </c>
      <c r="K82" s="3">
        <v>359</v>
      </c>
    </row>
    <row r="83" spans="1:11" x14ac:dyDescent="0.25">
      <c r="A83" s="3" t="s">
        <v>569</v>
      </c>
      <c r="B83" s="3" t="s">
        <v>9</v>
      </c>
      <c r="C83" s="3">
        <v>51.42</v>
      </c>
      <c r="D83" s="3">
        <v>12.62</v>
      </c>
      <c r="E83" s="3">
        <v>8.9499999999999993</v>
      </c>
      <c r="F83" s="3">
        <v>7.44</v>
      </c>
      <c r="G83" s="3">
        <v>5.66</v>
      </c>
      <c r="H83" s="3">
        <v>5.19</v>
      </c>
      <c r="I83" s="3">
        <v>4.3099999999999996</v>
      </c>
      <c r="J83" s="3" t="s">
        <v>22</v>
      </c>
      <c r="K83" s="3">
        <v>83</v>
      </c>
    </row>
    <row r="84" spans="1:11" x14ac:dyDescent="0.25">
      <c r="A84" s="3" t="s">
        <v>569</v>
      </c>
      <c r="B84" s="3" t="s">
        <v>34</v>
      </c>
      <c r="C84" s="3">
        <v>51.42</v>
      </c>
      <c r="D84" s="3">
        <v>12.62</v>
      </c>
      <c r="E84" s="3">
        <v>8.9499999999999993</v>
      </c>
      <c r="F84" s="3">
        <v>7.44</v>
      </c>
      <c r="G84" s="3">
        <v>5.66</v>
      </c>
      <c r="H84" s="3">
        <v>5.19</v>
      </c>
      <c r="I84" s="3">
        <v>4.3099999999999996</v>
      </c>
      <c r="J84" s="3" t="s">
        <v>22</v>
      </c>
      <c r="K84" s="3">
        <v>253</v>
      </c>
    </row>
    <row r="85" spans="1:11" x14ac:dyDescent="0.25">
      <c r="A85" s="3" t="s">
        <v>569</v>
      </c>
      <c r="B85" s="3" t="s">
        <v>3</v>
      </c>
      <c r="C85" s="3">
        <v>38.67</v>
      </c>
      <c r="D85" s="3">
        <v>11.47</v>
      </c>
      <c r="E85" s="3">
        <v>8.15</v>
      </c>
      <c r="F85" s="3">
        <v>6.77</v>
      </c>
      <c r="G85" s="3">
        <v>5.15</v>
      </c>
      <c r="H85" s="3">
        <v>4.72</v>
      </c>
      <c r="I85" s="3">
        <v>3.92</v>
      </c>
      <c r="J85" s="3" t="s">
        <v>20</v>
      </c>
      <c r="K85" s="3">
        <v>124</v>
      </c>
    </row>
    <row r="86" spans="1:11" x14ac:dyDescent="0.25">
      <c r="A86" s="3" t="s">
        <v>569</v>
      </c>
      <c r="B86" s="3" t="s">
        <v>11</v>
      </c>
      <c r="C86" s="3">
        <v>51.42</v>
      </c>
      <c r="D86" s="3">
        <v>12.62</v>
      </c>
      <c r="E86" s="3">
        <v>8.9499999999999993</v>
      </c>
      <c r="F86" s="3">
        <v>7.44</v>
      </c>
      <c r="G86" s="3">
        <v>5.66</v>
      </c>
      <c r="H86" s="3">
        <v>5.19</v>
      </c>
      <c r="I86" s="3">
        <v>4.3099999999999996</v>
      </c>
      <c r="J86" s="3" t="s">
        <v>22</v>
      </c>
      <c r="K86" s="3">
        <v>160</v>
      </c>
    </row>
    <row r="87" spans="1:11" x14ac:dyDescent="0.25">
      <c r="A87" s="3" t="s">
        <v>569</v>
      </c>
      <c r="B87" s="3" t="s">
        <v>1</v>
      </c>
      <c r="C87" s="3">
        <v>36.75</v>
      </c>
      <c r="D87" s="3">
        <v>10.9</v>
      </c>
      <c r="E87" s="3">
        <v>7.74</v>
      </c>
      <c r="F87" s="3">
        <v>6.43</v>
      </c>
      <c r="G87" s="3">
        <v>4.8899999999999997</v>
      </c>
      <c r="H87" s="3">
        <v>4.4800000000000004</v>
      </c>
      <c r="I87" s="3">
        <v>3.72</v>
      </c>
      <c r="J87" s="3" t="s">
        <v>19</v>
      </c>
      <c r="K87" s="3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7"/>
  <sheetViews>
    <sheetView workbookViewId="0">
      <selection activeCell="S68" sqref="S68"/>
    </sheetView>
  </sheetViews>
  <sheetFormatPr defaultRowHeight="15" x14ac:dyDescent="0.25"/>
  <cols>
    <col min="1" max="1" width="9.85546875" bestFit="1" customWidth="1"/>
    <col min="2" max="2" width="14.5703125" bestFit="1" customWidth="1"/>
    <col min="3" max="3" width="7" bestFit="1" customWidth="1"/>
    <col min="4" max="4" width="20.42578125" bestFit="1" customWidth="1"/>
  </cols>
  <sheetData>
    <row r="1" spans="1:12" x14ac:dyDescent="0.25">
      <c r="A1" s="1" t="s">
        <v>32</v>
      </c>
      <c r="B1" s="1" t="s">
        <v>33</v>
      </c>
      <c r="C1" s="5" t="s">
        <v>50</v>
      </c>
      <c r="D1" s="1" t="s">
        <v>51</v>
      </c>
      <c r="E1" s="13" t="s">
        <v>52</v>
      </c>
      <c r="F1" s="13" t="s">
        <v>53</v>
      </c>
    </row>
    <row r="2" spans="1:12" x14ac:dyDescent="0.25">
      <c r="A2" s="3" t="s">
        <v>34</v>
      </c>
      <c r="B2" s="3" t="s">
        <v>35</v>
      </c>
      <c r="C2" s="3">
        <f>'Parcel Discounts'!AI77</f>
        <v>11.66</v>
      </c>
      <c r="D2" s="3">
        <f>'Parcel Discounts'!AJ77</f>
        <v>0.1</v>
      </c>
      <c r="E2" s="3" t="s">
        <v>19</v>
      </c>
      <c r="F2" s="3">
        <v>76</v>
      </c>
      <c r="I2" s="26"/>
      <c r="K2" s="26"/>
      <c r="L2" s="26"/>
    </row>
    <row r="3" spans="1:12" x14ac:dyDescent="0.25">
      <c r="A3" s="3" t="s">
        <v>34</v>
      </c>
      <c r="B3" s="4" t="s">
        <v>36</v>
      </c>
      <c r="C3" s="3">
        <f>'Parcel Discounts'!AI78</f>
        <v>11.66</v>
      </c>
      <c r="D3" s="3">
        <f>'Parcel Discounts'!AJ78</f>
        <v>0.1</v>
      </c>
      <c r="E3" s="3" t="s">
        <v>19</v>
      </c>
      <c r="F3" s="3">
        <v>79</v>
      </c>
      <c r="I3" s="26"/>
      <c r="K3" s="26"/>
      <c r="L3" s="26"/>
    </row>
    <row r="4" spans="1:12" x14ac:dyDescent="0.25">
      <c r="A4" s="3" t="s">
        <v>34</v>
      </c>
      <c r="B4" s="3" t="s">
        <v>37</v>
      </c>
      <c r="C4" s="3">
        <f>'Parcel Discounts'!AI79</f>
        <v>13.69</v>
      </c>
      <c r="D4" s="3">
        <f>'Parcel Discounts'!AJ79</f>
        <v>0.15</v>
      </c>
      <c r="E4" s="3" t="s">
        <v>21</v>
      </c>
      <c r="F4" s="3">
        <v>185</v>
      </c>
      <c r="I4" s="26"/>
      <c r="K4" s="26"/>
      <c r="L4" s="26"/>
    </row>
    <row r="5" spans="1:12" x14ac:dyDescent="0.25">
      <c r="A5" s="3" t="s">
        <v>34</v>
      </c>
      <c r="B5" s="3" t="s">
        <v>9</v>
      </c>
      <c r="C5" s="3">
        <f>'Parcel Discounts'!AI80</f>
        <v>17.239999999999998</v>
      </c>
      <c r="D5" s="3">
        <f>'Parcel Discounts'!AJ80</f>
        <v>0.18</v>
      </c>
      <c r="E5" s="3" t="s">
        <v>23</v>
      </c>
      <c r="F5" s="3">
        <v>276</v>
      </c>
      <c r="I5" s="26"/>
      <c r="K5" s="26"/>
      <c r="L5" s="26"/>
    </row>
    <row r="6" spans="1:12" x14ac:dyDescent="0.25">
      <c r="A6" s="3" t="s">
        <v>34</v>
      </c>
      <c r="B6" s="3" t="s">
        <v>3</v>
      </c>
      <c r="C6" s="3">
        <f>'Parcel Discounts'!AI81</f>
        <v>12.67</v>
      </c>
      <c r="D6" s="3">
        <f>'Parcel Discounts'!AJ81</f>
        <v>0.14000000000000001</v>
      </c>
      <c r="E6" s="3" t="s">
        <v>20</v>
      </c>
      <c r="F6" s="3">
        <v>126</v>
      </c>
      <c r="I6" s="26"/>
      <c r="K6" s="26"/>
      <c r="L6" s="26"/>
    </row>
    <row r="7" spans="1:12" x14ac:dyDescent="0.25">
      <c r="A7" s="3" t="s">
        <v>34</v>
      </c>
      <c r="B7" s="3" t="s">
        <v>11</v>
      </c>
      <c r="C7" s="3">
        <f>'Parcel Discounts'!AI82</f>
        <v>17.75</v>
      </c>
      <c r="D7" s="3">
        <f>'Parcel Discounts'!AJ82</f>
        <v>0.19</v>
      </c>
      <c r="E7" s="3" t="s">
        <v>31</v>
      </c>
      <c r="F7" s="3">
        <v>328</v>
      </c>
      <c r="I7" s="26"/>
      <c r="K7" s="26"/>
      <c r="L7" s="26"/>
    </row>
    <row r="8" spans="1:12" x14ac:dyDescent="0.25">
      <c r="A8" s="3" t="s">
        <v>3</v>
      </c>
      <c r="B8" s="3" t="s">
        <v>35</v>
      </c>
      <c r="C8" s="3">
        <f>'Parcel Discounts'!AI83</f>
        <v>11.66</v>
      </c>
      <c r="D8" s="3">
        <f>'Parcel Discounts'!AJ83</f>
        <v>0.1</v>
      </c>
      <c r="E8" s="3" t="s">
        <v>19</v>
      </c>
      <c r="F8" s="3">
        <v>100</v>
      </c>
      <c r="I8" s="26"/>
      <c r="K8" s="26"/>
      <c r="L8" s="26"/>
    </row>
    <row r="9" spans="1:12" x14ac:dyDescent="0.25">
      <c r="A9" s="3" t="s">
        <v>3</v>
      </c>
      <c r="B9" s="3" t="s">
        <v>36</v>
      </c>
      <c r="C9" s="3">
        <f>'Parcel Discounts'!AI84</f>
        <v>16.73</v>
      </c>
      <c r="D9" s="3">
        <f>'Parcel Discounts'!AJ84</f>
        <v>0.16</v>
      </c>
      <c r="E9" s="3" t="s">
        <v>22</v>
      </c>
      <c r="F9" s="3">
        <v>201</v>
      </c>
      <c r="I9" s="26"/>
      <c r="K9" s="26"/>
      <c r="L9" s="26"/>
    </row>
    <row r="10" spans="1:12" x14ac:dyDescent="0.25">
      <c r="A10" s="3" t="s">
        <v>3</v>
      </c>
      <c r="B10" s="4" t="s">
        <v>37</v>
      </c>
      <c r="C10" s="3">
        <f>'Parcel Discounts'!AI85</f>
        <v>17.239999999999998</v>
      </c>
      <c r="D10" s="3">
        <f>'Parcel Discounts'!AJ85</f>
        <v>0.18</v>
      </c>
      <c r="E10" s="3" t="s">
        <v>23</v>
      </c>
      <c r="F10" s="3">
        <v>265</v>
      </c>
      <c r="I10" s="26"/>
      <c r="K10" s="26"/>
      <c r="L10" s="26"/>
    </row>
    <row r="11" spans="1:12" x14ac:dyDescent="0.25">
      <c r="A11" s="3" t="s">
        <v>3</v>
      </c>
      <c r="B11" s="4" t="s">
        <v>9</v>
      </c>
      <c r="C11" s="3">
        <f>'Parcel Discounts'!AI86</f>
        <v>12.67</v>
      </c>
      <c r="D11" s="3">
        <f>'Parcel Discounts'!AJ86</f>
        <v>0.14000000000000001</v>
      </c>
      <c r="E11" s="3" t="s">
        <v>20</v>
      </c>
      <c r="F11" s="3">
        <v>148</v>
      </c>
      <c r="I11" s="26"/>
      <c r="K11" s="26"/>
      <c r="L11" s="26"/>
    </row>
    <row r="12" spans="1:12" x14ac:dyDescent="0.25">
      <c r="A12" s="3" t="s">
        <v>37</v>
      </c>
      <c r="B12" s="3" t="s">
        <v>35</v>
      </c>
      <c r="C12" s="3">
        <f>'Parcel Discounts'!AI87</f>
        <v>13.69</v>
      </c>
      <c r="D12" s="3">
        <f>'Parcel Discounts'!AJ87</f>
        <v>0.15</v>
      </c>
      <c r="E12" s="3" t="s">
        <v>21</v>
      </c>
      <c r="F12" s="3">
        <v>165</v>
      </c>
      <c r="I12" s="26"/>
      <c r="K12" s="26"/>
      <c r="L12" s="26"/>
    </row>
    <row r="13" spans="1:12" x14ac:dyDescent="0.25">
      <c r="A13" s="3" t="s">
        <v>37</v>
      </c>
      <c r="B13" s="3" t="s">
        <v>36</v>
      </c>
      <c r="C13" s="3">
        <f>'Parcel Discounts'!AI88</f>
        <v>12.67</v>
      </c>
      <c r="D13" s="3">
        <f>'Parcel Discounts'!AJ88</f>
        <v>0.14000000000000001</v>
      </c>
      <c r="E13" s="3" t="s">
        <v>20</v>
      </c>
      <c r="F13" s="3">
        <v>125</v>
      </c>
      <c r="I13" s="26"/>
      <c r="K13" s="26"/>
      <c r="L13" s="26"/>
    </row>
    <row r="14" spans="1:12" x14ac:dyDescent="0.25">
      <c r="A14" s="3" t="s">
        <v>37</v>
      </c>
      <c r="B14" s="4" t="s">
        <v>9</v>
      </c>
      <c r="C14" s="3">
        <f>'Parcel Discounts'!AI89</f>
        <v>17.75</v>
      </c>
      <c r="D14" s="3">
        <f>'Parcel Discounts'!AJ89</f>
        <v>0.19</v>
      </c>
      <c r="E14" s="3" t="s">
        <v>31</v>
      </c>
      <c r="F14" s="3">
        <v>420</v>
      </c>
      <c r="I14" s="26"/>
      <c r="K14" s="26"/>
      <c r="L14" s="26"/>
    </row>
    <row r="15" spans="1:12" x14ac:dyDescent="0.25">
      <c r="A15" s="3" t="s">
        <v>11</v>
      </c>
      <c r="B15" s="3" t="s">
        <v>35</v>
      </c>
      <c r="C15" s="3">
        <f>'Parcel Discounts'!AI90</f>
        <v>17.75</v>
      </c>
      <c r="D15" s="3">
        <f>'Parcel Discounts'!AJ90</f>
        <v>0.19</v>
      </c>
      <c r="E15" s="3" t="s">
        <v>31</v>
      </c>
      <c r="F15" s="3">
        <v>312</v>
      </c>
      <c r="I15" s="26"/>
      <c r="K15" s="26"/>
      <c r="L15" s="26"/>
    </row>
    <row r="16" spans="1:12" x14ac:dyDescent="0.25">
      <c r="A16" s="3" t="s">
        <v>11</v>
      </c>
      <c r="B16" s="3" t="s">
        <v>36</v>
      </c>
      <c r="C16" s="3">
        <f>'Parcel Discounts'!AI91</f>
        <v>17.75</v>
      </c>
      <c r="D16" s="3">
        <f>'Parcel Discounts'!AJ91</f>
        <v>0.19</v>
      </c>
      <c r="E16" s="3" t="s">
        <v>31</v>
      </c>
      <c r="F16" s="3">
        <v>400</v>
      </c>
      <c r="I16" s="26"/>
      <c r="K16" s="26"/>
      <c r="L16" s="26"/>
    </row>
    <row r="17" spans="1:12" x14ac:dyDescent="0.25">
      <c r="A17" s="3" t="s">
        <v>11</v>
      </c>
      <c r="B17" s="3" t="s">
        <v>3</v>
      </c>
      <c r="C17" s="3">
        <f>'Parcel Discounts'!AI92</f>
        <v>12.67</v>
      </c>
      <c r="D17" s="3">
        <f>'Parcel Discounts'!AJ92</f>
        <v>0.14000000000000001</v>
      </c>
      <c r="E17" s="3" t="s">
        <v>20</v>
      </c>
      <c r="F17" s="3">
        <v>111</v>
      </c>
      <c r="I17" s="26"/>
      <c r="K17" s="26"/>
      <c r="L17" s="26"/>
    </row>
    <row r="18" spans="1:12" x14ac:dyDescent="0.25">
      <c r="A18" s="3" t="s">
        <v>11</v>
      </c>
      <c r="B18" s="3" t="s">
        <v>9</v>
      </c>
      <c r="C18" s="3">
        <f>'Parcel Discounts'!AI93</f>
        <v>12.67</v>
      </c>
      <c r="D18" s="3">
        <f>'Parcel Discounts'!AJ93</f>
        <v>0.14000000000000001</v>
      </c>
      <c r="E18" s="3" t="s">
        <v>20</v>
      </c>
      <c r="F18" s="3">
        <v>130</v>
      </c>
      <c r="I18" s="26"/>
      <c r="K18" s="26"/>
      <c r="L18" s="26"/>
    </row>
    <row r="19" spans="1:12" x14ac:dyDescent="0.25">
      <c r="A19" s="3" t="s">
        <v>11</v>
      </c>
      <c r="B19" s="3" t="s">
        <v>37</v>
      </c>
      <c r="C19" s="3">
        <f>'Parcel Discounts'!AI94</f>
        <v>17.75</v>
      </c>
      <c r="D19" s="3">
        <f>'Parcel Discounts'!AJ94</f>
        <v>0.19</v>
      </c>
      <c r="E19" s="3" t="s">
        <v>31</v>
      </c>
      <c r="F19" s="3">
        <v>466</v>
      </c>
      <c r="I19" s="26"/>
      <c r="K19" s="26"/>
      <c r="L19" s="26"/>
    </row>
    <row r="20" spans="1:12" x14ac:dyDescent="0.25">
      <c r="A20" s="3" t="s">
        <v>1</v>
      </c>
      <c r="B20" s="3" t="s">
        <v>35</v>
      </c>
      <c r="C20" s="3">
        <f>'Parcel Discounts'!AI95</f>
        <v>13.69</v>
      </c>
      <c r="D20" s="3">
        <f>'Parcel Discounts'!AJ95</f>
        <v>0.15</v>
      </c>
      <c r="E20" s="3" t="s">
        <v>21</v>
      </c>
      <c r="F20" s="3">
        <v>187</v>
      </c>
      <c r="I20" s="26"/>
      <c r="K20" s="26"/>
      <c r="L20" s="26"/>
    </row>
    <row r="21" spans="1:12" x14ac:dyDescent="0.25">
      <c r="A21" s="3" t="s">
        <v>1</v>
      </c>
      <c r="B21" s="3" t="s">
        <v>36</v>
      </c>
      <c r="C21" s="3">
        <f>'Parcel Discounts'!AI96</f>
        <v>17.239999999999998</v>
      </c>
      <c r="D21" s="3">
        <f>'Parcel Discounts'!AJ96</f>
        <v>0.18</v>
      </c>
      <c r="E21" s="3" t="s">
        <v>23</v>
      </c>
      <c r="F21" s="3">
        <v>289</v>
      </c>
      <c r="I21" s="26"/>
      <c r="K21" s="26"/>
      <c r="L21" s="26"/>
    </row>
    <row r="22" spans="1:12" x14ac:dyDescent="0.25">
      <c r="A22" s="3" t="s">
        <v>1</v>
      </c>
      <c r="B22" s="3" t="s">
        <v>3</v>
      </c>
      <c r="C22" s="3">
        <f>'Parcel Discounts'!AI97</f>
        <v>11.66</v>
      </c>
      <c r="D22" s="3">
        <f>'Parcel Discounts'!AJ97</f>
        <v>0.1</v>
      </c>
      <c r="E22" s="3" t="s">
        <v>19</v>
      </c>
      <c r="F22" s="3">
        <v>86</v>
      </c>
      <c r="I22" s="26"/>
      <c r="K22" s="26"/>
      <c r="L22" s="26"/>
    </row>
    <row r="23" spans="1:12" x14ac:dyDescent="0.25">
      <c r="A23" s="3" t="s">
        <v>1</v>
      </c>
      <c r="B23" s="3" t="s">
        <v>9</v>
      </c>
      <c r="C23" s="3">
        <f>'Parcel Discounts'!AI98</f>
        <v>11.66</v>
      </c>
      <c r="D23" s="3">
        <f>'Parcel Discounts'!AJ98</f>
        <v>0.1</v>
      </c>
      <c r="E23" s="3" t="s">
        <v>19</v>
      </c>
      <c r="F23" s="3">
        <v>66</v>
      </c>
      <c r="I23" s="26"/>
      <c r="K23" s="26"/>
      <c r="L23" s="26"/>
    </row>
    <row r="24" spans="1:12" x14ac:dyDescent="0.25">
      <c r="A24" s="3" t="s">
        <v>1</v>
      </c>
      <c r="B24" s="4" t="s">
        <v>34</v>
      </c>
      <c r="C24" s="3">
        <f>'Parcel Discounts'!AI99</f>
        <v>16.73</v>
      </c>
      <c r="D24" s="3">
        <f>'Parcel Discounts'!AJ99</f>
        <v>0.16</v>
      </c>
      <c r="E24" s="3" t="s">
        <v>22</v>
      </c>
      <c r="F24" s="3">
        <v>214</v>
      </c>
      <c r="I24" s="26"/>
      <c r="K24" s="26"/>
      <c r="L24" s="26"/>
    </row>
    <row r="25" spans="1:12" x14ac:dyDescent="0.25">
      <c r="A25" s="3" t="s">
        <v>1</v>
      </c>
      <c r="B25" s="3" t="s">
        <v>11</v>
      </c>
      <c r="C25" s="3">
        <f>'Parcel Discounts'!AI100</f>
        <v>12.67</v>
      </c>
      <c r="D25" s="3">
        <f>'Parcel Discounts'!AJ100</f>
        <v>0.14000000000000001</v>
      </c>
      <c r="E25" s="3" t="s">
        <v>20</v>
      </c>
      <c r="F25" s="3">
        <v>116</v>
      </c>
      <c r="I25" s="26"/>
      <c r="K25" s="26"/>
      <c r="L25" s="26"/>
    </row>
    <row r="26" spans="1:12" x14ac:dyDescent="0.25">
      <c r="A26" s="3" t="s">
        <v>1</v>
      </c>
      <c r="B26" s="3" t="s">
        <v>1</v>
      </c>
      <c r="C26" s="3">
        <f>'Parcel Discounts'!AI101</f>
        <v>10.65</v>
      </c>
      <c r="D26" s="3">
        <f>'Parcel Discounts'!AJ101</f>
        <v>0.09</v>
      </c>
      <c r="E26" s="3" t="s">
        <v>18</v>
      </c>
      <c r="F26" s="3">
        <v>0</v>
      </c>
      <c r="I26" s="26"/>
      <c r="K26" s="26"/>
      <c r="L26" s="26"/>
    </row>
    <row r="27" spans="1:12" x14ac:dyDescent="0.25">
      <c r="A27" s="3" t="s">
        <v>1</v>
      </c>
      <c r="B27" s="3" t="s">
        <v>37</v>
      </c>
      <c r="C27" s="3">
        <f>'Parcel Discounts'!AI102</f>
        <v>17.75</v>
      </c>
      <c r="D27" s="3">
        <f>'Parcel Discounts'!AJ102</f>
        <v>0.19</v>
      </c>
      <c r="E27" s="3" t="s">
        <v>31</v>
      </c>
      <c r="F27" s="3">
        <v>352</v>
      </c>
      <c r="I27" s="26"/>
      <c r="K27" s="26"/>
      <c r="L27" s="26"/>
    </row>
    <row r="28" spans="1:12" x14ac:dyDescent="0.25">
      <c r="A28" s="3" t="s">
        <v>548</v>
      </c>
      <c r="B28" s="3" t="s">
        <v>35</v>
      </c>
      <c r="C28" s="3">
        <f>'Parcel Discounts'!AI103</f>
        <v>12.67</v>
      </c>
      <c r="D28" s="3">
        <f>'Parcel Discounts'!AJ103</f>
        <v>0.14000000000000001</v>
      </c>
      <c r="E28" s="3" t="s">
        <v>20</v>
      </c>
      <c r="F28" s="3">
        <v>131</v>
      </c>
      <c r="I28" s="26"/>
      <c r="K28" s="26"/>
      <c r="L28" s="26"/>
    </row>
    <row r="29" spans="1:12" x14ac:dyDescent="0.25">
      <c r="A29" s="3" t="s">
        <v>548</v>
      </c>
      <c r="B29" s="3" t="s">
        <v>36</v>
      </c>
      <c r="C29" s="3">
        <f>'Parcel Discounts'!AI104</f>
        <v>16.73</v>
      </c>
      <c r="D29" s="3">
        <f>'Parcel Discounts'!AJ104</f>
        <v>0.16</v>
      </c>
      <c r="E29" s="3" t="s">
        <v>22</v>
      </c>
      <c r="F29" s="3">
        <v>219</v>
      </c>
      <c r="I29" s="26"/>
      <c r="K29" s="26"/>
      <c r="L29" s="26"/>
    </row>
    <row r="30" spans="1:12" x14ac:dyDescent="0.25">
      <c r="A30" s="3" t="s">
        <v>548</v>
      </c>
      <c r="B30" s="3" t="s">
        <v>37</v>
      </c>
      <c r="C30" s="3">
        <f>'Parcel Discounts'!AI105</f>
        <v>17.239999999999998</v>
      </c>
      <c r="D30" s="3">
        <f>'Parcel Discounts'!AJ105</f>
        <v>0.18</v>
      </c>
      <c r="E30" s="3" t="s">
        <v>23</v>
      </c>
      <c r="F30" s="3">
        <v>296</v>
      </c>
      <c r="I30" s="26"/>
      <c r="K30" s="26"/>
      <c r="L30" s="26"/>
    </row>
    <row r="31" spans="1:12" x14ac:dyDescent="0.25">
      <c r="A31" s="3" t="s">
        <v>548</v>
      </c>
      <c r="B31" s="3" t="s">
        <v>9</v>
      </c>
      <c r="C31" s="3">
        <f>'Parcel Discounts'!AI106</f>
        <v>13.69</v>
      </c>
      <c r="D31" s="3">
        <f>'Parcel Discounts'!AJ106</f>
        <v>0.15</v>
      </c>
      <c r="E31" s="3" t="s">
        <v>21</v>
      </c>
      <c r="F31" s="3">
        <v>176</v>
      </c>
      <c r="I31" s="26"/>
      <c r="K31" s="26"/>
      <c r="L31" s="26"/>
    </row>
    <row r="32" spans="1:12" x14ac:dyDescent="0.25">
      <c r="A32" s="3" t="s">
        <v>548</v>
      </c>
      <c r="B32" s="3" t="s">
        <v>34</v>
      </c>
      <c r="C32" s="3">
        <f>'Parcel Discounts'!AI107</f>
        <v>13.69</v>
      </c>
      <c r="D32" s="3">
        <f>'Parcel Discounts'!AJ107</f>
        <v>0.15</v>
      </c>
      <c r="E32" s="3" t="s">
        <v>21</v>
      </c>
      <c r="F32" s="3">
        <v>177</v>
      </c>
      <c r="I32" s="26"/>
      <c r="K32" s="26"/>
      <c r="L32" s="26"/>
    </row>
    <row r="33" spans="1:27" x14ac:dyDescent="0.25">
      <c r="A33" s="3" t="s">
        <v>548</v>
      </c>
      <c r="B33" s="3" t="s">
        <v>3</v>
      </c>
      <c r="C33" s="3">
        <f>'Parcel Discounts'!AI108</f>
        <v>10.65</v>
      </c>
      <c r="D33" s="3">
        <f>'Parcel Discounts'!AJ108</f>
        <v>0.09</v>
      </c>
      <c r="E33" s="3" t="s">
        <v>18</v>
      </c>
      <c r="F33" s="3">
        <v>62</v>
      </c>
      <c r="I33" s="26"/>
      <c r="K33" s="26"/>
      <c r="L33" s="26"/>
    </row>
    <row r="34" spans="1:27" x14ac:dyDescent="0.25">
      <c r="A34" s="3" t="s">
        <v>548</v>
      </c>
      <c r="B34" s="3" t="s">
        <v>11</v>
      </c>
      <c r="C34" s="3">
        <f>'Parcel Discounts'!AI109</f>
        <v>11.66</v>
      </c>
      <c r="D34" s="3">
        <f>'Parcel Discounts'!AJ109</f>
        <v>0.1</v>
      </c>
      <c r="E34" s="3" t="s">
        <v>19</v>
      </c>
      <c r="F34" s="3">
        <v>87</v>
      </c>
      <c r="I34" s="26"/>
      <c r="K34" s="26"/>
      <c r="L34" s="26"/>
    </row>
    <row r="35" spans="1:27" x14ac:dyDescent="0.25">
      <c r="A35" s="3" t="s">
        <v>548</v>
      </c>
      <c r="B35" s="3" t="s">
        <v>1</v>
      </c>
      <c r="C35" s="3">
        <f>'Parcel Discounts'!AI110</f>
        <v>12.67</v>
      </c>
      <c r="D35" s="3">
        <f>'Parcel Discounts'!AJ110</f>
        <v>0.14000000000000001</v>
      </c>
      <c r="E35" s="3" t="s">
        <v>20</v>
      </c>
      <c r="F35" s="3">
        <v>126</v>
      </c>
    </row>
    <row r="36" spans="1:27" x14ac:dyDescent="0.25">
      <c r="A36" s="3" t="s">
        <v>569</v>
      </c>
      <c r="B36" s="3" t="s">
        <v>35</v>
      </c>
      <c r="C36" s="3">
        <v>17.75</v>
      </c>
      <c r="D36" s="3">
        <v>0.19</v>
      </c>
      <c r="E36" s="3" t="s">
        <v>31</v>
      </c>
      <c r="F36" s="3">
        <v>194</v>
      </c>
    </row>
    <row r="37" spans="1:27" x14ac:dyDescent="0.25">
      <c r="A37" s="3" t="s">
        <v>569</v>
      </c>
      <c r="B37" s="3" t="s">
        <v>36</v>
      </c>
      <c r="C37" s="3">
        <v>17.239999999999998</v>
      </c>
      <c r="D37" s="3">
        <v>0.18</v>
      </c>
      <c r="E37" s="3" t="s">
        <v>23</v>
      </c>
      <c r="F37" s="3">
        <v>328</v>
      </c>
    </row>
    <row r="38" spans="1:27" x14ac:dyDescent="0.25">
      <c r="A38" s="3" t="s">
        <v>569</v>
      </c>
      <c r="B38" s="3" t="s">
        <v>37</v>
      </c>
      <c r="C38" s="3">
        <v>17.75</v>
      </c>
      <c r="D38" s="3">
        <v>0.19</v>
      </c>
      <c r="E38" s="3" t="s">
        <v>31</v>
      </c>
      <c r="F38" s="3">
        <v>359</v>
      </c>
    </row>
    <row r="39" spans="1:27" x14ac:dyDescent="0.25">
      <c r="A39" s="3" t="s">
        <v>569</v>
      </c>
      <c r="B39" s="3" t="s">
        <v>9</v>
      </c>
      <c r="C39" s="3">
        <v>16.73</v>
      </c>
      <c r="D39" s="3">
        <v>0.16</v>
      </c>
      <c r="E39" s="3" t="s">
        <v>22</v>
      </c>
      <c r="F39" s="3">
        <v>83</v>
      </c>
    </row>
    <row r="40" spans="1:27" x14ac:dyDescent="0.25">
      <c r="A40" s="3" t="s">
        <v>569</v>
      </c>
      <c r="B40" s="3" t="s">
        <v>34</v>
      </c>
      <c r="C40" s="3">
        <v>16.73</v>
      </c>
      <c r="D40" s="3">
        <v>0.16</v>
      </c>
      <c r="E40" s="3" t="s">
        <v>22</v>
      </c>
      <c r="F40" s="3">
        <v>253</v>
      </c>
    </row>
    <row r="41" spans="1:27" x14ac:dyDescent="0.25">
      <c r="A41" s="3" t="s">
        <v>569</v>
      </c>
      <c r="B41" s="3" t="s">
        <v>3</v>
      </c>
      <c r="C41" s="3">
        <v>12.67</v>
      </c>
      <c r="D41" s="3">
        <v>0.14000000000000001</v>
      </c>
      <c r="E41" s="3" t="s">
        <v>20</v>
      </c>
      <c r="F41" s="3">
        <v>124</v>
      </c>
    </row>
    <row r="42" spans="1:27" x14ac:dyDescent="0.25">
      <c r="A42" s="3" t="s">
        <v>569</v>
      </c>
      <c r="B42" s="3" t="s">
        <v>11</v>
      </c>
      <c r="C42" s="3">
        <v>16.73</v>
      </c>
      <c r="D42" s="3">
        <v>0.16</v>
      </c>
      <c r="E42" s="3" t="s">
        <v>22</v>
      </c>
      <c r="F42" s="3">
        <v>160</v>
      </c>
    </row>
    <row r="43" spans="1:27" x14ac:dyDescent="0.25">
      <c r="A43" s="3" t="s">
        <v>569</v>
      </c>
      <c r="B43" s="3" t="s">
        <v>1</v>
      </c>
      <c r="C43" s="3">
        <v>11.66</v>
      </c>
      <c r="D43" s="3">
        <v>0.1</v>
      </c>
      <c r="E43" s="3" t="s">
        <v>19</v>
      </c>
      <c r="F43" s="3">
        <v>35</v>
      </c>
    </row>
    <row r="45" spans="1:27" x14ac:dyDescent="0.25">
      <c r="A45" s="1" t="s">
        <v>32</v>
      </c>
      <c r="B45" s="1" t="s">
        <v>33</v>
      </c>
      <c r="C45" s="1" t="s">
        <v>24</v>
      </c>
      <c r="D45" s="1" t="s">
        <v>25</v>
      </c>
      <c r="E45" s="1" t="s">
        <v>26</v>
      </c>
      <c r="F45" s="1" t="s">
        <v>27</v>
      </c>
      <c r="G45" s="1" t="s">
        <v>28</v>
      </c>
      <c r="H45" s="1" t="s">
        <v>29</v>
      </c>
      <c r="I45" s="1" t="s">
        <v>30</v>
      </c>
      <c r="J45" s="1" t="s">
        <v>54</v>
      </c>
      <c r="K45" s="13" t="s">
        <v>53</v>
      </c>
    </row>
    <row r="46" spans="1:27" x14ac:dyDescent="0.25">
      <c r="A46" s="3" t="s">
        <v>34</v>
      </c>
      <c r="B46" s="3" t="s">
        <v>35</v>
      </c>
      <c r="C46" s="3">
        <f>'LTL Discounts'!BW77</f>
        <v>34.770000000000003</v>
      </c>
      <c r="D46" s="3">
        <f>'LTL Discounts'!BX77</f>
        <v>10.33</v>
      </c>
      <c r="E46" s="3">
        <f>'LTL Discounts'!BY77</f>
        <v>7.32</v>
      </c>
      <c r="F46" s="3">
        <f>'LTL Discounts'!BZ77</f>
        <v>6.07</v>
      </c>
      <c r="G46" s="3">
        <f>'LTL Discounts'!CA77</f>
        <v>4.6399999999999997</v>
      </c>
      <c r="H46" s="3">
        <f>'LTL Discounts'!CB77</f>
        <v>4.26</v>
      </c>
      <c r="I46" s="3">
        <f>'LTL Discounts'!CC77</f>
        <v>3.51</v>
      </c>
      <c r="J46" s="3" t="s">
        <v>19</v>
      </c>
      <c r="K46" s="3">
        <v>76</v>
      </c>
      <c r="U46" s="26"/>
      <c r="V46" s="26"/>
      <c r="W46" s="26"/>
      <c r="X46" s="26"/>
      <c r="Y46" s="26"/>
      <c r="Z46" s="26"/>
      <c r="AA46" s="26"/>
    </row>
    <row r="47" spans="1:27" x14ac:dyDescent="0.25">
      <c r="A47" s="3" t="s">
        <v>34</v>
      </c>
      <c r="B47" s="4" t="s">
        <v>36</v>
      </c>
      <c r="C47" s="3">
        <f>'LTL Discounts'!BW78</f>
        <v>34.770000000000003</v>
      </c>
      <c r="D47" s="3">
        <f>'LTL Discounts'!BX78</f>
        <v>10.33</v>
      </c>
      <c r="E47" s="3">
        <f>'LTL Discounts'!BY78</f>
        <v>7.32</v>
      </c>
      <c r="F47" s="3">
        <f>'LTL Discounts'!BZ78</f>
        <v>6.07</v>
      </c>
      <c r="G47" s="3">
        <f>'LTL Discounts'!CA78</f>
        <v>4.6399999999999997</v>
      </c>
      <c r="H47" s="3">
        <f>'LTL Discounts'!CB78</f>
        <v>4.26</v>
      </c>
      <c r="I47" s="3">
        <f>'LTL Discounts'!CC78</f>
        <v>3.51</v>
      </c>
      <c r="J47" s="3" t="s">
        <v>19</v>
      </c>
      <c r="K47" s="3">
        <v>79</v>
      </c>
      <c r="U47" s="26"/>
      <c r="V47" s="26"/>
      <c r="W47" s="26"/>
      <c r="X47" s="26"/>
      <c r="Y47" s="26"/>
      <c r="Z47" s="26"/>
      <c r="AA47" s="26"/>
    </row>
    <row r="48" spans="1:27" x14ac:dyDescent="0.25">
      <c r="A48" s="3" t="s">
        <v>34</v>
      </c>
      <c r="B48" s="3" t="s">
        <v>37</v>
      </c>
      <c r="C48" s="3">
        <f>'LTL Discounts'!BW79</f>
        <v>38.450000000000003</v>
      </c>
      <c r="D48" s="3">
        <f>'LTL Discounts'!BX79</f>
        <v>11.4</v>
      </c>
      <c r="E48" s="3">
        <f>'LTL Discounts'!BY79</f>
        <v>8.1</v>
      </c>
      <c r="F48" s="3">
        <f>'LTL Discounts'!BZ79</f>
        <v>6.71</v>
      </c>
      <c r="G48" s="3">
        <f>'LTL Discounts'!CA79</f>
        <v>5.12</v>
      </c>
      <c r="H48" s="3">
        <f>'LTL Discounts'!CB79</f>
        <v>4.7</v>
      </c>
      <c r="I48" s="3">
        <f>'LTL Discounts'!CC79</f>
        <v>3.9</v>
      </c>
      <c r="J48" s="3" t="s">
        <v>21</v>
      </c>
      <c r="K48" s="3">
        <v>185</v>
      </c>
      <c r="U48" s="26"/>
      <c r="V48" s="26"/>
      <c r="W48" s="26"/>
      <c r="X48" s="26"/>
      <c r="Y48" s="26"/>
      <c r="Z48" s="26"/>
      <c r="AA48" s="26"/>
    </row>
    <row r="49" spans="1:27" x14ac:dyDescent="0.25">
      <c r="A49" s="3" t="s">
        <v>34</v>
      </c>
      <c r="B49" s="3" t="s">
        <v>9</v>
      </c>
      <c r="C49" s="3">
        <f>'LTL Discounts'!BW80</f>
        <v>60.82</v>
      </c>
      <c r="D49" s="3">
        <f>'LTL Discounts'!BX80</f>
        <v>12.48</v>
      </c>
      <c r="E49" s="3">
        <f>'LTL Discounts'!BY80</f>
        <v>8.86</v>
      </c>
      <c r="F49" s="3">
        <f>'LTL Discounts'!BZ80</f>
        <v>7.35</v>
      </c>
      <c r="G49" s="3">
        <f>'LTL Discounts'!CA80</f>
        <v>5.61</v>
      </c>
      <c r="H49" s="3">
        <f>'LTL Discounts'!CB80</f>
        <v>5.14</v>
      </c>
      <c r="I49" s="3">
        <f>'LTL Discounts'!CC80</f>
        <v>4.2699999999999996</v>
      </c>
      <c r="J49" s="3" t="s">
        <v>23</v>
      </c>
      <c r="K49" s="3">
        <v>276</v>
      </c>
      <c r="U49" s="26"/>
      <c r="V49" s="26"/>
      <c r="W49" s="26"/>
      <c r="X49" s="26"/>
      <c r="Y49" s="26"/>
      <c r="Z49" s="26"/>
      <c r="AA49" s="26"/>
    </row>
    <row r="50" spans="1:27" x14ac:dyDescent="0.25">
      <c r="A50" s="3" t="s">
        <v>34</v>
      </c>
      <c r="B50" s="3" t="s">
        <v>3</v>
      </c>
      <c r="C50" s="3">
        <f>'LTL Discounts'!BW81</f>
        <v>36.6</v>
      </c>
      <c r="D50" s="3">
        <f>'LTL Discounts'!BX81</f>
        <v>10.86</v>
      </c>
      <c r="E50" s="3">
        <f>'LTL Discounts'!BY81</f>
        <v>7.72</v>
      </c>
      <c r="F50" s="3">
        <f>'LTL Discounts'!BZ81</f>
        <v>6.39</v>
      </c>
      <c r="G50" s="3">
        <f>'LTL Discounts'!CA81</f>
        <v>4.87</v>
      </c>
      <c r="H50" s="3">
        <f>'LTL Discounts'!CB81</f>
        <v>4.46</v>
      </c>
      <c r="I50" s="3">
        <f>'LTL Discounts'!CC81</f>
        <v>3.7</v>
      </c>
      <c r="J50" s="3" t="s">
        <v>20</v>
      </c>
      <c r="K50" s="3">
        <v>126</v>
      </c>
      <c r="U50" s="26"/>
      <c r="V50" s="26"/>
      <c r="W50" s="26"/>
      <c r="X50" s="26"/>
      <c r="Y50" s="26"/>
      <c r="Z50" s="26"/>
      <c r="AA50" s="26"/>
    </row>
    <row r="51" spans="1:27" x14ac:dyDescent="0.25">
      <c r="A51" s="3" t="s">
        <v>34</v>
      </c>
      <c r="B51" s="3" t="s">
        <v>11</v>
      </c>
      <c r="C51" s="3">
        <f>'LTL Discounts'!BW82</f>
        <v>72.989999999999995</v>
      </c>
      <c r="D51" s="3">
        <f>'LTL Discounts'!BX82</f>
        <v>13.02</v>
      </c>
      <c r="E51" s="3">
        <f>'LTL Discounts'!BY82</f>
        <v>9.25</v>
      </c>
      <c r="F51" s="3">
        <f>'LTL Discounts'!BZ82</f>
        <v>7.67</v>
      </c>
      <c r="G51" s="3">
        <f>'LTL Discounts'!CA82</f>
        <v>5.85</v>
      </c>
      <c r="H51" s="3">
        <f>'LTL Discounts'!CB82</f>
        <v>5.37</v>
      </c>
      <c r="I51" s="3">
        <f>'LTL Discounts'!CC82</f>
        <v>4.4400000000000004</v>
      </c>
      <c r="J51" s="3" t="s">
        <v>31</v>
      </c>
      <c r="K51" s="3">
        <v>328</v>
      </c>
      <c r="U51" s="26"/>
      <c r="V51" s="26"/>
      <c r="W51" s="26"/>
      <c r="X51" s="26"/>
      <c r="Y51" s="26"/>
      <c r="Z51" s="26"/>
      <c r="AA51" s="26"/>
    </row>
    <row r="52" spans="1:27" x14ac:dyDescent="0.25">
      <c r="A52" s="3" t="s">
        <v>3</v>
      </c>
      <c r="B52" s="3" t="s">
        <v>35</v>
      </c>
      <c r="C52" s="3">
        <f>'LTL Discounts'!BW83</f>
        <v>34.770000000000003</v>
      </c>
      <c r="D52" s="3">
        <f>'LTL Discounts'!BX83</f>
        <v>10.33</v>
      </c>
      <c r="E52" s="3">
        <f>'LTL Discounts'!BY83</f>
        <v>7.32</v>
      </c>
      <c r="F52" s="3">
        <f>'LTL Discounts'!BZ83</f>
        <v>6.07</v>
      </c>
      <c r="G52" s="3">
        <f>'LTL Discounts'!CA83</f>
        <v>4.6399999999999997</v>
      </c>
      <c r="H52" s="3">
        <f>'LTL Discounts'!CB83</f>
        <v>4.26</v>
      </c>
      <c r="I52" s="3">
        <f>'LTL Discounts'!CC83</f>
        <v>3.51</v>
      </c>
      <c r="J52" s="3" t="s">
        <v>19</v>
      </c>
      <c r="K52" s="3">
        <v>100</v>
      </c>
      <c r="U52" s="26"/>
      <c r="V52" s="26"/>
      <c r="W52" s="26"/>
      <c r="X52" s="26"/>
      <c r="Y52" s="26"/>
      <c r="Z52" s="26"/>
      <c r="AA52" s="26"/>
    </row>
    <row r="53" spans="1:27" x14ac:dyDescent="0.25">
      <c r="A53" s="3" t="s">
        <v>3</v>
      </c>
      <c r="B53" s="3" t="s">
        <v>36</v>
      </c>
      <c r="C53" s="3">
        <f>'LTL Discounts'!BW84</f>
        <v>48.67</v>
      </c>
      <c r="D53" s="3">
        <f>'LTL Discounts'!BX84</f>
        <v>11.95</v>
      </c>
      <c r="E53" s="3">
        <f>'LTL Discounts'!BY84</f>
        <v>8.49</v>
      </c>
      <c r="F53" s="3">
        <f>'LTL Discounts'!BZ84</f>
        <v>7.04</v>
      </c>
      <c r="G53" s="3">
        <f>'LTL Discounts'!CA84</f>
        <v>5.37</v>
      </c>
      <c r="H53" s="3">
        <f>'LTL Discounts'!CB84</f>
        <v>4.92</v>
      </c>
      <c r="I53" s="3">
        <f>'LTL Discounts'!CC84</f>
        <v>4.07</v>
      </c>
      <c r="J53" s="3" t="s">
        <v>22</v>
      </c>
      <c r="K53" s="3">
        <v>201</v>
      </c>
      <c r="U53" s="26"/>
      <c r="V53" s="26"/>
      <c r="W53" s="26"/>
      <c r="X53" s="26"/>
      <c r="Y53" s="26"/>
      <c r="Z53" s="26"/>
      <c r="AA53" s="26"/>
    </row>
    <row r="54" spans="1:27" x14ac:dyDescent="0.25">
      <c r="A54" s="3" t="s">
        <v>3</v>
      </c>
      <c r="B54" s="4" t="s">
        <v>37</v>
      </c>
      <c r="C54" s="3">
        <f>'LTL Discounts'!BW85</f>
        <v>60.82</v>
      </c>
      <c r="D54" s="3">
        <f>'LTL Discounts'!BX85</f>
        <v>12.48</v>
      </c>
      <c r="E54" s="3">
        <f>'LTL Discounts'!BY85</f>
        <v>8.86</v>
      </c>
      <c r="F54" s="3">
        <f>'LTL Discounts'!BZ85</f>
        <v>7.35</v>
      </c>
      <c r="G54" s="3">
        <f>'LTL Discounts'!CA85</f>
        <v>5.61</v>
      </c>
      <c r="H54" s="3">
        <f>'LTL Discounts'!CB85</f>
        <v>5.14</v>
      </c>
      <c r="I54" s="3">
        <f>'LTL Discounts'!CC85</f>
        <v>4.2699999999999996</v>
      </c>
      <c r="J54" s="3" t="s">
        <v>23</v>
      </c>
      <c r="K54" s="3">
        <v>265</v>
      </c>
      <c r="U54" s="26"/>
      <c r="V54" s="26"/>
      <c r="W54" s="26"/>
      <c r="X54" s="26"/>
      <c r="Y54" s="26"/>
      <c r="Z54" s="26"/>
      <c r="AA54" s="26"/>
    </row>
    <row r="55" spans="1:27" x14ac:dyDescent="0.25">
      <c r="A55" s="3" t="s">
        <v>3</v>
      </c>
      <c r="B55" s="3" t="s">
        <v>9</v>
      </c>
      <c r="C55" s="3">
        <f>'LTL Discounts'!BW86</f>
        <v>36.6</v>
      </c>
      <c r="D55" s="3">
        <f>'LTL Discounts'!BX86</f>
        <v>10.86</v>
      </c>
      <c r="E55" s="3">
        <f>'LTL Discounts'!BY86</f>
        <v>7.72</v>
      </c>
      <c r="F55" s="3">
        <f>'LTL Discounts'!BZ86</f>
        <v>6.39</v>
      </c>
      <c r="G55" s="3">
        <f>'LTL Discounts'!CA86</f>
        <v>4.87</v>
      </c>
      <c r="H55" s="3">
        <f>'LTL Discounts'!CB86</f>
        <v>4.46</v>
      </c>
      <c r="I55" s="3">
        <f>'LTL Discounts'!CC86</f>
        <v>3.7</v>
      </c>
      <c r="J55" s="3" t="s">
        <v>20</v>
      </c>
      <c r="K55" s="3">
        <v>148</v>
      </c>
      <c r="U55" s="26"/>
      <c r="V55" s="26"/>
      <c r="W55" s="26"/>
      <c r="X55" s="26"/>
      <c r="Y55" s="26"/>
      <c r="Z55" s="26"/>
      <c r="AA55" s="26"/>
    </row>
    <row r="56" spans="1:27" x14ac:dyDescent="0.25">
      <c r="A56" s="3" t="s">
        <v>37</v>
      </c>
      <c r="B56" s="3" t="s">
        <v>35</v>
      </c>
      <c r="C56" s="3">
        <f>'LTL Discounts'!BW87</f>
        <v>38.450000000000003</v>
      </c>
      <c r="D56" s="3">
        <f>'LTL Discounts'!BX87</f>
        <v>11.4</v>
      </c>
      <c r="E56" s="3">
        <f>'LTL Discounts'!BY87</f>
        <v>8.1</v>
      </c>
      <c r="F56" s="3">
        <f>'LTL Discounts'!BZ87</f>
        <v>6.71</v>
      </c>
      <c r="G56" s="3">
        <f>'LTL Discounts'!CA87</f>
        <v>5.12</v>
      </c>
      <c r="H56" s="3">
        <f>'LTL Discounts'!CB87</f>
        <v>4.7</v>
      </c>
      <c r="I56" s="3">
        <f>'LTL Discounts'!CC87</f>
        <v>3.9</v>
      </c>
      <c r="J56" s="3" t="s">
        <v>21</v>
      </c>
      <c r="K56" s="3">
        <v>165</v>
      </c>
      <c r="U56" s="26"/>
      <c r="V56" s="26"/>
      <c r="W56" s="26"/>
      <c r="X56" s="26"/>
      <c r="Y56" s="26"/>
      <c r="Z56" s="26"/>
      <c r="AA56" s="26"/>
    </row>
    <row r="57" spans="1:27" x14ac:dyDescent="0.25">
      <c r="A57" s="3" t="s">
        <v>37</v>
      </c>
      <c r="B57" s="3" t="s">
        <v>36</v>
      </c>
      <c r="C57" s="3">
        <f>'LTL Discounts'!BW88</f>
        <v>36.6</v>
      </c>
      <c r="D57" s="3">
        <f>'LTL Discounts'!BX88</f>
        <v>10.86</v>
      </c>
      <c r="E57" s="3">
        <f>'LTL Discounts'!BY88</f>
        <v>7.72</v>
      </c>
      <c r="F57" s="3">
        <f>'LTL Discounts'!BZ88</f>
        <v>6.39</v>
      </c>
      <c r="G57" s="3">
        <f>'LTL Discounts'!CA88</f>
        <v>4.87</v>
      </c>
      <c r="H57" s="3">
        <f>'LTL Discounts'!CB88</f>
        <v>4.46</v>
      </c>
      <c r="I57" s="3">
        <f>'LTL Discounts'!CC88</f>
        <v>3.7</v>
      </c>
      <c r="J57" s="3" t="s">
        <v>20</v>
      </c>
      <c r="K57" s="3">
        <v>125</v>
      </c>
      <c r="U57" s="26"/>
      <c r="V57" s="26"/>
      <c r="W57" s="26"/>
      <c r="X57" s="26"/>
      <c r="Y57" s="26"/>
      <c r="Z57" s="26"/>
      <c r="AA57" s="26"/>
    </row>
    <row r="58" spans="1:27" x14ac:dyDescent="0.25">
      <c r="A58" s="3" t="s">
        <v>37</v>
      </c>
      <c r="B58" s="4" t="s">
        <v>9</v>
      </c>
      <c r="C58" s="3">
        <f>'LTL Discounts'!BW89</f>
        <v>76.03</v>
      </c>
      <c r="D58" s="3">
        <f>'LTL Discounts'!BX89</f>
        <v>13.56</v>
      </c>
      <c r="E58" s="3">
        <f>'LTL Discounts'!BY89</f>
        <v>9.65</v>
      </c>
      <c r="F58" s="3">
        <f>'LTL Discounts'!BZ89</f>
        <v>7.99</v>
      </c>
      <c r="G58" s="3">
        <f>'LTL Discounts'!CA89</f>
        <v>6.09</v>
      </c>
      <c r="H58" s="3">
        <f>'LTL Discounts'!CB89</f>
        <v>5.59</v>
      </c>
      <c r="I58" s="3">
        <f>'LTL Discounts'!CC89</f>
        <v>4.6500000000000004</v>
      </c>
      <c r="J58" s="3" t="s">
        <v>31</v>
      </c>
      <c r="K58" s="3">
        <v>420</v>
      </c>
      <c r="U58" s="26"/>
      <c r="V58" s="26"/>
      <c r="W58" s="26"/>
      <c r="X58" s="26"/>
      <c r="Y58" s="26"/>
      <c r="Z58" s="26"/>
      <c r="AA58" s="26"/>
    </row>
    <row r="59" spans="1:27" x14ac:dyDescent="0.25">
      <c r="A59" s="3" t="s">
        <v>11</v>
      </c>
      <c r="B59" s="3" t="s">
        <v>35</v>
      </c>
      <c r="C59" s="3">
        <f>'LTL Discounts'!BW90</f>
        <v>72.989999999999995</v>
      </c>
      <c r="D59" s="3">
        <f>'LTL Discounts'!BX90</f>
        <v>13.02</v>
      </c>
      <c r="E59" s="3">
        <f>'LTL Discounts'!BY90</f>
        <v>9.25</v>
      </c>
      <c r="F59" s="3">
        <f>'LTL Discounts'!BZ90</f>
        <v>7.67</v>
      </c>
      <c r="G59" s="3">
        <f>'LTL Discounts'!CA90</f>
        <v>5.85</v>
      </c>
      <c r="H59" s="3">
        <f>'LTL Discounts'!CB90</f>
        <v>5.37</v>
      </c>
      <c r="I59" s="3">
        <f>'LTL Discounts'!CC90</f>
        <v>4.4400000000000004</v>
      </c>
      <c r="J59" s="3" t="s">
        <v>31</v>
      </c>
      <c r="K59" s="3">
        <v>312</v>
      </c>
      <c r="U59" s="26"/>
      <c r="V59" s="26"/>
      <c r="W59" s="26"/>
      <c r="X59" s="26"/>
      <c r="Y59" s="26"/>
      <c r="Z59" s="26"/>
      <c r="AA59" s="26"/>
    </row>
    <row r="60" spans="1:27" x14ac:dyDescent="0.25">
      <c r="A60" s="3" t="s">
        <v>11</v>
      </c>
      <c r="B60" s="3" t="s">
        <v>36</v>
      </c>
      <c r="C60" s="3">
        <f>'LTL Discounts'!BW91</f>
        <v>76.03</v>
      </c>
      <c r="D60" s="3">
        <f>'LTL Discounts'!BX91</f>
        <v>13.56</v>
      </c>
      <c r="E60" s="3">
        <f>'LTL Discounts'!BY91</f>
        <v>9.65</v>
      </c>
      <c r="F60" s="3">
        <f>'LTL Discounts'!BZ91</f>
        <v>7.99</v>
      </c>
      <c r="G60" s="3">
        <f>'LTL Discounts'!CA91</f>
        <v>6.09</v>
      </c>
      <c r="H60" s="3">
        <f>'LTL Discounts'!CB91</f>
        <v>5.59</v>
      </c>
      <c r="I60" s="3">
        <f>'LTL Discounts'!CC91</f>
        <v>4.6500000000000004</v>
      </c>
      <c r="J60" s="3" t="s">
        <v>31</v>
      </c>
      <c r="K60" s="3">
        <v>400</v>
      </c>
      <c r="U60" s="26"/>
      <c r="V60" s="26"/>
      <c r="W60" s="26"/>
      <c r="X60" s="26"/>
      <c r="Y60" s="26"/>
      <c r="Z60" s="26"/>
      <c r="AA60" s="26"/>
    </row>
    <row r="61" spans="1:27" x14ac:dyDescent="0.25">
      <c r="A61" s="3" t="s">
        <v>11</v>
      </c>
      <c r="B61" s="3" t="s">
        <v>3</v>
      </c>
      <c r="C61" s="3">
        <f>'LTL Discounts'!BW92</f>
        <v>36.6</v>
      </c>
      <c r="D61" s="3">
        <f>'LTL Discounts'!BX92</f>
        <v>10.86</v>
      </c>
      <c r="E61" s="3">
        <f>'LTL Discounts'!BY92</f>
        <v>7.72</v>
      </c>
      <c r="F61" s="3">
        <f>'LTL Discounts'!BZ92</f>
        <v>6.39</v>
      </c>
      <c r="G61" s="3">
        <f>'LTL Discounts'!CA92</f>
        <v>4.87</v>
      </c>
      <c r="H61" s="3">
        <f>'LTL Discounts'!CB92</f>
        <v>4.46</v>
      </c>
      <c r="I61" s="3">
        <f>'LTL Discounts'!CC92</f>
        <v>3.7</v>
      </c>
      <c r="J61" s="3" t="s">
        <v>20</v>
      </c>
      <c r="K61" s="3">
        <v>111</v>
      </c>
      <c r="U61" s="26"/>
      <c r="V61" s="26"/>
      <c r="W61" s="26"/>
      <c r="X61" s="26"/>
      <c r="Y61" s="26"/>
      <c r="Z61" s="26"/>
      <c r="AA61" s="26"/>
    </row>
    <row r="62" spans="1:27" x14ac:dyDescent="0.25">
      <c r="A62" s="3" t="s">
        <v>11</v>
      </c>
      <c r="B62" s="3" t="s">
        <v>9</v>
      </c>
      <c r="C62" s="3">
        <f>'LTL Discounts'!BW93</f>
        <v>36.6</v>
      </c>
      <c r="D62" s="3">
        <f>'LTL Discounts'!BX93</f>
        <v>10.86</v>
      </c>
      <c r="E62" s="3">
        <f>'LTL Discounts'!BY93</f>
        <v>7.72</v>
      </c>
      <c r="F62" s="3">
        <f>'LTL Discounts'!BZ93</f>
        <v>6.39</v>
      </c>
      <c r="G62" s="3">
        <f>'LTL Discounts'!CA93</f>
        <v>4.87</v>
      </c>
      <c r="H62" s="3">
        <f>'LTL Discounts'!CB93</f>
        <v>4.46</v>
      </c>
      <c r="I62" s="3">
        <f>'LTL Discounts'!CC93</f>
        <v>3.7</v>
      </c>
      <c r="J62" s="3" t="s">
        <v>20</v>
      </c>
      <c r="K62" s="3">
        <v>130</v>
      </c>
      <c r="U62" s="26"/>
      <c r="V62" s="26"/>
      <c r="W62" s="26"/>
      <c r="X62" s="26"/>
      <c r="Y62" s="26"/>
      <c r="Z62" s="26"/>
      <c r="AA62" s="26"/>
    </row>
    <row r="63" spans="1:27" x14ac:dyDescent="0.25">
      <c r="A63" s="3" t="s">
        <v>11</v>
      </c>
      <c r="B63" s="3" t="s">
        <v>37</v>
      </c>
      <c r="C63" s="3">
        <f>'LTL Discounts'!BW94</f>
        <v>76.03</v>
      </c>
      <c r="D63" s="3">
        <f>'LTL Discounts'!BX94</f>
        <v>13.56</v>
      </c>
      <c r="E63" s="3">
        <f>'LTL Discounts'!BY94</f>
        <v>9.65</v>
      </c>
      <c r="F63" s="3">
        <f>'LTL Discounts'!BZ94</f>
        <v>7.99</v>
      </c>
      <c r="G63" s="3">
        <f>'LTL Discounts'!CA94</f>
        <v>6.09</v>
      </c>
      <c r="H63" s="3">
        <f>'LTL Discounts'!CB94</f>
        <v>5.59</v>
      </c>
      <c r="I63" s="3">
        <f>'LTL Discounts'!CC94</f>
        <v>4.6500000000000004</v>
      </c>
      <c r="J63" s="3" t="s">
        <v>31</v>
      </c>
      <c r="K63" s="3">
        <v>466</v>
      </c>
      <c r="U63" s="26"/>
      <c r="V63" s="26"/>
      <c r="W63" s="26"/>
      <c r="X63" s="26"/>
      <c r="Y63" s="26"/>
      <c r="Z63" s="26"/>
      <c r="AA63" s="26"/>
    </row>
    <row r="64" spans="1:27" x14ac:dyDescent="0.25">
      <c r="A64" s="3" t="s">
        <v>1</v>
      </c>
      <c r="B64" s="3" t="s">
        <v>35</v>
      </c>
      <c r="C64" s="3">
        <f>'LTL Discounts'!BW95</f>
        <v>38.450000000000003</v>
      </c>
      <c r="D64" s="3">
        <f>'LTL Discounts'!BX95</f>
        <v>11.4</v>
      </c>
      <c r="E64" s="3">
        <f>'LTL Discounts'!BY95</f>
        <v>8.1</v>
      </c>
      <c r="F64" s="3">
        <f>'LTL Discounts'!BZ95</f>
        <v>6.71</v>
      </c>
      <c r="G64" s="3">
        <f>'LTL Discounts'!CA95</f>
        <v>5.12</v>
      </c>
      <c r="H64" s="3">
        <f>'LTL Discounts'!CB95</f>
        <v>4.7</v>
      </c>
      <c r="I64" s="3">
        <f>'LTL Discounts'!CC95</f>
        <v>3.9</v>
      </c>
      <c r="J64" s="3" t="s">
        <v>21</v>
      </c>
      <c r="K64" s="3">
        <v>187</v>
      </c>
      <c r="U64" s="26"/>
      <c r="V64" s="26"/>
      <c r="W64" s="26"/>
      <c r="X64" s="26"/>
      <c r="Y64" s="26"/>
      <c r="Z64" s="26"/>
      <c r="AA64" s="26"/>
    </row>
    <row r="65" spans="1:27" x14ac:dyDescent="0.25">
      <c r="A65" s="3" t="s">
        <v>1</v>
      </c>
      <c r="B65" s="3" t="s">
        <v>36</v>
      </c>
      <c r="C65" s="3">
        <f>'LTL Discounts'!BW96</f>
        <v>60.82</v>
      </c>
      <c r="D65" s="3">
        <f>'LTL Discounts'!BX96</f>
        <v>12.48</v>
      </c>
      <c r="E65" s="3">
        <f>'LTL Discounts'!BY96</f>
        <v>8.86</v>
      </c>
      <c r="F65" s="3">
        <f>'LTL Discounts'!BZ96</f>
        <v>7.35</v>
      </c>
      <c r="G65" s="3">
        <f>'LTL Discounts'!CA96</f>
        <v>5.61</v>
      </c>
      <c r="H65" s="3">
        <f>'LTL Discounts'!CB96</f>
        <v>5.14</v>
      </c>
      <c r="I65" s="3">
        <f>'LTL Discounts'!CC96</f>
        <v>4.2699999999999996</v>
      </c>
      <c r="J65" s="3" t="s">
        <v>23</v>
      </c>
      <c r="K65" s="3">
        <v>289</v>
      </c>
      <c r="U65" s="26"/>
      <c r="V65" s="26"/>
      <c r="W65" s="26"/>
      <c r="X65" s="26"/>
      <c r="Y65" s="26"/>
      <c r="Z65" s="26"/>
      <c r="AA65" s="26"/>
    </row>
    <row r="66" spans="1:27" x14ac:dyDescent="0.25">
      <c r="A66" s="3" t="s">
        <v>1</v>
      </c>
      <c r="B66" s="3" t="s">
        <v>3</v>
      </c>
      <c r="C66" s="3">
        <f>'LTL Discounts'!BW97</f>
        <v>34.770000000000003</v>
      </c>
      <c r="D66" s="3">
        <f>'LTL Discounts'!BX97</f>
        <v>10.33</v>
      </c>
      <c r="E66" s="3">
        <f>'LTL Discounts'!BY97</f>
        <v>7.32</v>
      </c>
      <c r="F66" s="3">
        <f>'LTL Discounts'!BZ97</f>
        <v>6.07</v>
      </c>
      <c r="G66" s="3">
        <f>'LTL Discounts'!CA97</f>
        <v>4.6399999999999997</v>
      </c>
      <c r="H66" s="3">
        <f>'LTL Discounts'!CB97</f>
        <v>4.26</v>
      </c>
      <c r="I66" s="3">
        <f>'LTL Discounts'!CC97</f>
        <v>3.51</v>
      </c>
      <c r="J66" s="3" t="s">
        <v>19</v>
      </c>
      <c r="K66" s="3">
        <v>86</v>
      </c>
      <c r="U66" s="26"/>
      <c r="V66" s="26"/>
      <c r="W66" s="26"/>
      <c r="X66" s="26"/>
      <c r="Y66" s="26"/>
      <c r="Z66" s="26"/>
      <c r="AA66" s="26"/>
    </row>
    <row r="67" spans="1:27" x14ac:dyDescent="0.25">
      <c r="A67" s="3" t="s">
        <v>1</v>
      </c>
      <c r="B67" s="3" t="s">
        <v>9</v>
      </c>
      <c r="C67" s="3">
        <f>'LTL Discounts'!BW98</f>
        <v>34.770000000000003</v>
      </c>
      <c r="D67" s="3">
        <f>'LTL Discounts'!BX98</f>
        <v>10.33</v>
      </c>
      <c r="E67" s="3">
        <f>'LTL Discounts'!BY98</f>
        <v>7.32</v>
      </c>
      <c r="F67" s="3">
        <f>'LTL Discounts'!BZ98</f>
        <v>6.07</v>
      </c>
      <c r="G67" s="3">
        <f>'LTL Discounts'!CA98</f>
        <v>4.6399999999999997</v>
      </c>
      <c r="H67" s="3">
        <f>'LTL Discounts'!CB98</f>
        <v>4.26</v>
      </c>
      <c r="I67" s="3">
        <f>'LTL Discounts'!CC98</f>
        <v>3.51</v>
      </c>
      <c r="J67" s="3" t="s">
        <v>19</v>
      </c>
      <c r="K67" s="3">
        <v>66</v>
      </c>
      <c r="U67" s="26"/>
      <c r="V67" s="26"/>
      <c r="W67" s="26"/>
      <c r="X67" s="26"/>
      <c r="Y67" s="26"/>
      <c r="Z67" s="26"/>
      <c r="AA67" s="26"/>
    </row>
    <row r="68" spans="1:27" x14ac:dyDescent="0.25">
      <c r="A68" s="3" t="s">
        <v>1</v>
      </c>
      <c r="B68" s="4" t="s">
        <v>34</v>
      </c>
      <c r="C68" s="3">
        <f>'LTL Discounts'!BW99</f>
        <v>48.67</v>
      </c>
      <c r="D68" s="3">
        <f>'LTL Discounts'!BX99</f>
        <v>11.95</v>
      </c>
      <c r="E68" s="3">
        <f>'LTL Discounts'!BY99</f>
        <v>8.49</v>
      </c>
      <c r="F68" s="3">
        <f>'LTL Discounts'!BZ99</f>
        <v>7.04</v>
      </c>
      <c r="G68" s="3">
        <f>'LTL Discounts'!CA99</f>
        <v>5.37</v>
      </c>
      <c r="H68" s="3">
        <f>'LTL Discounts'!CB99</f>
        <v>4.92</v>
      </c>
      <c r="I68" s="3">
        <f>'LTL Discounts'!CC99</f>
        <v>4.07</v>
      </c>
      <c r="J68" s="3" t="s">
        <v>22</v>
      </c>
      <c r="K68" s="3">
        <v>214</v>
      </c>
      <c r="U68" s="26"/>
      <c r="V68" s="26"/>
      <c r="W68" s="26"/>
      <c r="X68" s="26"/>
      <c r="Y68" s="26"/>
      <c r="Z68" s="26"/>
      <c r="AA68" s="26"/>
    </row>
    <row r="69" spans="1:27" x14ac:dyDescent="0.25">
      <c r="A69" s="3" t="s">
        <v>1</v>
      </c>
      <c r="B69" s="3" t="s">
        <v>11</v>
      </c>
      <c r="C69" s="3">
        <f>'LTL Discounts'!BW100</f>
        <v>36.6</v>
      </c>
      <c r="D69" s="3">
        <f>'LTL Discounts'!BX100</f>
        <v>10.86</v>
      </c>
      <c r="E69" s="3">
        <f>'LTL Discounts'!BY100</f>
        <v>7.72</v>
      </c>
      <c r="F69" s="3">
        <f>'LTL Discounts'!BZ100</f>
        <v>6.39</v>
      </c>
      <c r="G69" s="3">
        <f>'LTL Discounts'!CA100</f>
        <v>4.87</v>
      </c>
      <c r="H69" s="3">
        <f>'LTL Discounts'!CB100</f>
        <v>4.46</v>
      </c>
      <c r="I69" s="3">
        <f>'LTL Discounts'!CC100</f>
        <v>3.7</v>
      </c>
      <c r="J69" s="3" t="s">
        <v>20</v>
      </c>
      <c r="K69" s="3">
        <v>116</v>
      </c>
      <c r="U69" s="26"/>
      <c r="V69" s="26"/>
      <c r="W69" s="26"/>
      <c r="X69" s="26"/>
      <c r="Y69" s="26"/>
      <c r="Z69" s="26"/>
      <c r="AA69" s="26"/>
    </row>
    <row r="70" spans="1:27" x14ac:dyDescent="0.25">
      <c r="A70" s="3" t="s">
        <v>1</v>
      </c>
      <c r="B70" s="3" t="s">
        <v>1</v>
      </c>
      <c r="C70" s="3">
        <f>'LTL Discounts'!BW101</f>
        <v>32.950000000000003</v>
      </c>
      <c r="D70" s="3">
        <f>'LTL Discounts'!BX101</f>
        <v>7.09</v>
      </c>
      <c r="E70" s="3">
        <f>'LTL Discounts'!BY101</f>
        <v>4.03</v>
      </c>
      <c r="F70" s="3">
        <f>'LTL Discounts'!BZ101</f>
        <v>3.29</v>
      </c>
      <c r="G70" s="3">
        <f>'LTL Discounts'!CA101</f>
        <v>3.12</v>
      </c>
      <c r="H70" s="3">
        <f>'LTL Discounts'!CB101</f>
        <v>2.94</v>
      </c>
      <c r="I70" s="3">
        <f>'LTL Discounts'!CC101</f>
        <v>2.41</v>
      </c>
      <c r="J70" s="3" t="s">
        <v>18</v>
      </c>
      <c r="K70" s="3">
        <v>0</v>
      </c>
      <c r="U70" s="26"/>
      <c r="V70" s="26"/>
      <c r="W70" s="26"/>
      <c r="X70" s="26"/>
      <c r="Y70" s="26"/>
      <c r="Z70" s="26"/>
      <c r="AA70" s="26"/>
    </row>
    <row r="71" spans="1:27" x14ac:dyDescent="0.25">
      <c r="A71" s="3" t="s">
        <v>1</v>
      </c>
      <c r="B71" s="3" t="s">
        <v>37</v>
      </c>
      <c r="C71" s="3">
        <f>'LTL Discounts'!BW102</f>
        <v>76.03</v>
      </c>
      <c r="D71" s="3">
        <f>'LTL Discounts'!BX102</f>
        <v>13.56</v>
      </c>
      <c r="E71" s="3">
        <f>'LTL Discounts'!BY102</f>
        <v>9.65</v>
      </c>
      <c r="F71" s="3">
        <f>'LTL Discounts'!BZ102</f>
        <v>7.99</v>
      </c>
      <c r="G71" s="3">
        <f>'LTL Discounts'!CA102</f>
        <v>6.09</v>
      </c>
      <c r="H71" s="3">
        <f>'LTL Discounts'!CB102</f>
        <v>5.59</v>
      </c>
      <c r="I71" s="3">
        <f>'LTL Discounts'!CC102</f>
        <v>4.6500000000000004</v>
      </c>
      <c r="J71" s="3" t="s">
        <v>31</v>
      </c>
      <c r="K71" s="3">
        <v>352</v>
      </c>
      <c r="U71" s="26"/>
      <c r="V71" s="26"/>
      <c r="W71" s="26"/>
      <c r="X71" s="26"/>
      <c r="Y71" s="26"/>
      <c r="Z71" s="26"/>
      <c r="AA71" s="26"/>
    </row>
    <row r="72" spans="1:27" x14ac:dyDescent="0.25">
      <c r="A72" s="3" t="s">
        <v>548</v>
      </c>
      <c r="B72" s="3" t="s">
        <v>35</v>
      </c>
      <c r="C72" s="3">
        <f>'LTL Discounts'!BW103</f>
        <v>36.6</v>
      </c>
      <c r="D72" s="3">
        <f>'LTL Discounts'!BX103</f>
        <v>10.86</v>
      </c>
      <c r="E72" s="3">
        <f>'LTL Discounts'!BY103</f>
        <v>7.72</v>
      </c>
      <c r="F72" s="3">
        <f>'LTL Discounts'!BZ103</f>
        <v>6.39</v>
      </c>
      <c r="G72" s="3">
        <f>'LTL Discounts'!CA103</f>
        <v>4.87</v>
      </c>
      <c r="H72" s="3">
        <f>'LTL Discounts'!CB103</f>
        <v>4.46</v>
      </c>
      <c r="I72" s="3">
        <f>'LTL Discounts'!CC103</f>
        <v>3.7</v>
      </c>
      <c r="J72" s="3" t="s">
        <v>20</v>
      </c>
      <c r="K72" s="3">
        <v>131</v>
      </c>
      <c r="U72" s="26"/>
      <c r="V72" s="26"/>
      <c r="W72" s="26"/>
      <c r="X72" s="26"/>
      <c r="Y72" s="26"/>
      <c r="Z72" s="26"/>
      <c r="AA72" s="26"/>
    </row>
    <row r="73" spans="1:27" x14ac:dyDescent="0.25">
      <c r="A73" s="3" t="s">
        <v>548</v>
      </c>
      <c r="B73" s="3" t="s">
        <v>36</v>
      </c>
      <c r="C73" s="3">
        <f>'LTL Discounts'!BW104</f>
        <v>48.67</v>
      </c>
      <c r="D73" s="3">
        <f>'LTL Discounts'!BX104</f>
        <v>11.95</v>
      </c>
      <c r="E73" s="3">
        <f>'LTL Discounts'!BY104</f>
        <v>8.49</v>
      </c>
      <c r="F73" s="3">
        <f>'LTL Discounts'!BZ104</f>
        <v>7.04</v>
      </c>
      <c r="G73" s="3">
        <f>'LTL Discounts'!CA104</f>
        <v>5.37</v>
      </c>
      <c r="H73" s="3">
        <f>'LTL Discounts'!CB104</f>
        <v>4.92</v>
      </c>
      <c r="I73" s="3">
        <f>'LTL Discounts'!CC104</f>
        <v>4.07</v>
      </c>
      <c r="J73" s="3" t="s">
        <v>22</v>
      </c>
      <c r="K73" s="3">
        <v>219</v>
      </c>
      <c r="U73" s="26"/>
      <c r="V73" s="26"/>
      <c r="W73" s="26"/>
      <c r="X73" s="26"/>
      <c r="Y73" s="26"/>
      <c r="Z73" s="26"/>
      <c r="AA73" s="26"/>
    </row>
    <row r="74" spans="1:27" x14ac:dyDescent="0.25">
      <c r="A74" s="3" t="s">
        <v>548</v>
      </c>
      <c r="B74" s="3" t="s">
        <v>37</v>
      </c>
      <c r="C74" s="3">
        <f>'LTL Discounts'!BW105</f>
        <v>60.82</v>
      </c>
      <c r="D74" s="3">
        <f>'LTL Discounts'!BX105</f>
        <v>12.48</v>
      </c>
      <c r="E74" s="3">
        <f>'LTL Discounts'!BY105</f>
        <v>8.86</v>
      </c>
      <c r="F74" s="3">
        <f>'LTL Discounts'!BZ105</f>
        <v>7.35</v>
      </c>
      <c r="G74" s="3">
        <f>'LTL Discounts'!CA105</f>
        <v>5.61</v>
      </c>
      <c r="H74" s="3">
        <f>'LTL Discounts'!CB105</f>
        <v>5.14</v>
      </c>
      <c r="I74" s="3">
        <f>'LTL Discounts'!CC105</f>
        <v>4.2699999999999996</v>
      </c>
      <c r="J74" s="3" t="s">
        <v>23</v>
      </c>
      <c r="K74" s="3">
        <v>296</v>
      </c>
      <c r="U74" s="26"/>
      <c r="V74" s="26"/>
      <c r="W74" s="26"/>
      <c r="X74" s="26"/>
      <c r="Y74" s="26"/>
      <c r="Z74" s="26"/>
      <c r="AA74" s="26"/>
    </row>
    <row r="75" spans="1:27" x14ac:dyDescent="0.25">
      <c r="A75" s="3" t="s">
        <v>548</v>
      </c>
      <c r="B75" s="3" t="s">
        <v>9</v>
      </c>
      <c r="C75" s="3">
        <f>'LTL Discounts'!BW106</f>
        <v>38.450000000000003</v>
      </c>
      <c r="D75" s="3">
        <f>'LTL Discounts'!BX106</f>
        <v>11.4</v>
      </c>
      <c r="E75" s="3">
        <f>'LTL Discounts'!BY106</f>
        <v>8.1</v>
      </c>
      <c r="F75" s="3">
        <f>'LTL Discounts'!BZ106</f>
        <v>6.71</v>
      </c>
      <c r="G75" s="3">
        <f>'LTL Discounts'!CA106</f>
        <v>5.12</v>
      </c>
      <c r="H75" s="3">
        <f>'LTL Discounts'!CB106</f>
        <v>4.7</v>
      </c>
      <c r="I75" s="3">
        <f>'LTL Discounts'!CC106</f>
        <v>3.9</v>
      </c>
      <c r="J75" s="3" t="s">
        <v>21</v>
      </c>
      <c r="K75" s="3">
        <v>176</v>
      </c>
      <c r="U75" s="26"/>
      <c r="V75" s="26"/>
      <c r="W75" s="26"/>
      <c r="X75" s="26"/>
      <c r="Y75" s="26"/>
      <c r="Z75" s="26"/>
      <c r="AA75" s="26"/>
    </row>
    <row r="76" spans="1:27" x14ac:dyDescent="0.25">
      <c r="A76" s="3" t="s">
        <v>548</v>
      </c>
      <c r="B76" s="3" t="s">
        <v>34</v>
      </c>
      <c r="C76" s="3">
        <f>'LTL Discounts'!BW107</f>
        <v>38.450000000000003</v>
      </c>
      <c r="D76" s="3">
        <f>'LTL Discounts'!BX107</f>
        <v>11.4</v>
      </c>
      <c r="E76" s="3">
        <f>'LTL Discounts'!BY107</f>
        <v>8.1</v>
      </c>
      <c r="F76" s="3">
        <f>'LTL Discounts'!BZ107</f>
        <v>6.71</v>
      </c>
      <c r="G76" s="3">
        <f>'LTL Discounts'!CA107</f>
        <v>5.12</v>
      </c>
      <c r="H76" s="3">
        <f>'LTL Discounts'!CB107</f>
        <v>4.7</v>
      </c>
      <c r="I76" s="3">
        <f>'LTL Discounts'!CC107</f>
        <v>3.9</v>
      </c>
      <c r="J76" s="3" t="s">
        <v>21</v>
      </c>
      <c r="K76" s="3">
        <v>177</v>
      </c>
      <c r="U76" s="26"/>
      <c r="V76" s="26"/>
      <c r="W76" s="26"/>
      <c r="X76" s="26"/>
      <c r="Y76" s="26"/>
      <c r="Z76" s="26"/>
      <c r="AA76" s="26"/>
    </row>
    <row r="77" spans="1:27" x14ac:dyDescent="0.25">
      <c r="A77" s="3" t="s">
        <v>548</v>
      </c>
      <c r="B77" s="3" t="s">
        <v>3</v>
      </c>
      <c r="C77" s="3">
        <f>'LTL Discounts'!BW108</f>
        <v>32.950000000000003</v>
      </c>
      <c r="D77" s="3">
        <f>'LTL Discounts'!BX108</f>
        <v>7.09</v>
      </c>
      <c r="E77" s="3">
        <f>'LTL Discounts'!BY108</f>
        <v>4.03</v>
      </c>
      <c r="F77" s="3">
        <f>'LTL Discounts'!BZ108</f>
        <v>3.29</v>
      </c>
      <c r="G77" s="3">
        <f>'LTL Discounts'!CA108</f>
        <v>3.12</v>
      </c>
      <c r="H77" s="3">
        <f>'LTL Discounts'!CB108</f>
        <v>2.94</v>
      </c>
      <c r="I77" s="3">
        <f>'LTL Discounts'!CC108</f>
        <v>2.41</v>
      </c>
      <c r="J77" s="3" t="s">
        <v>18</v>
      </c>
      <c r="K77" s="3">
        <v>62</v>
      </c>
      <c r="W77" s="26"/>
      <c r="X77" s="26"/>
      <c r="Y77" s="26"/>
      <c r="Z77" s="26"/>
      <c r="AA77" s="26"/>
    </row>
    <row r="78" spans="1:27" x14ac:dyDescent="0.25">
      <c r="A78" s="3" t="s">
        <v>548</v>
      </c>
      <c r="B78" s="3" t="s">
        <v>11</v>
      </c>
      <c r="C78" s="3">
        <f>'LTL Discounts'!BW109</f>
        <v>34.770000000000003</v>
      </c>
      <c r="D78" s="3">
        <f>'LTL Discounts'!BX109</f>
        <v>10.33</v>
      </c>
      <c r="E78" s="3">
        <f>'LTL Discounts'!BY109</f>
        <v>7.32</v>
      </c>
      <c r="F78" s="3">
        <f>'LTL Discounts'!BZ109</f>
        <v>6.07</v>
      </c>
      <c r="G78" s="3">
        <f>'LTL Discounts'!CA109</f>
        <v>4.6399999999999997</v>
      </c>
      <c r="H78" s="3">
        <f>'LTL Discounts'!CB109</f>
        <v>4.26</v>
      </c>
      <c r="I78" s="3">
        <f>'LTL Discounts'!CC109</f>
        <v>3.51</v>
      </c>
      <c r="J78" s="3" t="s">
        <v>19</v>
      </c>
      <c r="K78" s="3">
        <v>87</v>
      </c>
      <c r="W78" s="26"/>
      <c r="X78" s="26"/>
      <c r="Y78" s="26"/>
      <c r="Z78" s="26"/>
      <c r="AA78" s="26"/>
    </row>
    <row r="79" spans="1:27" x14ac:dyDescent="0.25">
      <c r="A79" s="3" t="s">
        <v>548</v>
      </c>
      <c r="B79" s="3" t="s">
        <v>1</v>
      </c>
      <c r="C79" s="3">
        <f>'LTL Discounts'!BW110</f>
        <v>36.6</v>
      </c>
      <c r="D79" s="3">
        <f>'LTL Discounts'!BX110</f>
        <v>10.86</v>
      </c>
      <c r="E79" s="3">
        <f>'LTL Discounts'!BY110</f>
        <v>7.72</v>
      </c>
      <c r="F79" s="3">
        <f>'LTL Discounts'!BZ110</f>
        <v>6.39</v>
      </c>
      <c r="G79" s="3">
        <f>'LTL Discounts'!CA110</f>
        <v>4.87</v>
      </c>
      <c r="H79" s="3">
        <f>'LTL Discounts'!CB110</f>
        <v>4.46</v>
      </c>
      <c r="I79" s="3">
        <f>'LTL Discounts'!CC110</f>
        <v>3.7</v>
      </c>
      <c r="J79" s="3" t="s">
        <v>20</v>
      </c>
      <c r="K79" s="3">
        <v>126</v>
      </c>
      <c r="W79" s="26"/>
      <c r="X79" s="26"/>
      <c r="Y79" s="26"/>
      <c r="Z79" s="26"/>
      <c r="AA79" s="26"/>
    </row>
    <row r="80" spans="1:27" x14ac:dyDescent="0.25">
      <c r="A80" s="3" t="s">
        <v>569</v>
      </c>
      <c r="B80" s="3" t="s">
        <v>35</v>
      </c>
      <c r="C80" s="3">
        <v>72.989999999999995</v>
      </c>
      <c r="D80" s="3">
        <v>13.02</v>
      </c>
      <c r="E80" s="3">
        <v>9.25</v>
      </c>
      <c r="F80" s="3">
        <v>7.67</v>
      </c>
      <c r="G80" s="3">
        <v>5.85</v>
      </c>
      <c r="H80" s="3">
        <v>5.37</v>
      </c>
      <c r="I80" s="3">
        <v>4.4400000000000004</v>
      </c>
      <c r="J80" s="3" t="s">
        <v>31</v>
      </c>
      <c r="K80" s="3">
        <v>194</v>
      </c>
    </row>
    <row r="81" spans="1:11" x14ac:dyDescent="0.25">
      <c r="A81" s="3" t="s">
        <v>569</v>
      </c>
      <c r="B81" s="3" t="s">
        <v>36</v>
      </c>
      <c r="C81" s="3">
        <v>60.82</v>
      </c>
      <c r="D81" s="3">
        <v>12.48</v>
      </c>
      <c r="E81" s="3">
        <v>8.86</v>
      </c>
      <c r="F81" s="3">
        <v>7.35</v>
      </c>
      <c r="G81" s="3">
        <v>5.61</v>
      </c>
      <c r="H81" s="3">
        <v>5.14</v>
      </c>
      <c r="I81" s="3">
        <v>4.2699999999999996</v>
      </c>
      <c r="J81" s="3" t="s">
        <v>23</v>
      </c>
      <c r="K81" s="3">
        <v>328</v>
      </c>
    </row>
    <row r="82" spans="1:11" x14ac:dyDescent="0.25">
      <c r="A82" s="3" t="s">
        <v>569</v>
      </c>
      <c r="B82" s="3" t="s">
        <v>37</v>
      </c>
      <c r="C82" s="3">
        <v>72.989999999999995</v>
      </c>
      <c r="D82" s="3">
        <v>13.02</v>
      </c>
      <c r="E82" s="3">
        <v>9.25</v>
      </c>
      <c r="F82" s="3">
        <v>7.67</v>
      </c>
      <c r="G82" s="3">
        <v>5.85</v>
      </c>
      <c r="H82" s="3">
        <v>5.37</v>
      </c>
      <c r="I82" s="3">
        <v>4.4400000000000004</v>
      </c>
      <c r="J82" s="3" t="s">
        <v>31</v>
      </c>
      <c r="K82" s="3">
        <v>359</v>
      </c>
    </row>
    <row r="83" spans="1:11" x14ac:dyDescent="0.25">
      <c r="A83" s="3" t="s">
        <v>569</v>
      </c>
      <c r="B83" s="3" t="s">
        <v>9</v>
      </c>
      <c r="C83" s="3">
        <v>48.67</v>
      </c>
      <c r="D83" s="3">
        <v>11.95</v>
      </c>
      <c r="E83" s="3">
        <v>8.49</v>
      </c>
      <c r="F83" s="3">
        <v>7.04</v>
      </c>
      <c r="G83" s="3">
        <v>5.37</v>
      </c>
      <c r="H83" s="3">
        <v>4.92</v>
      </c>
      <c r="I83" s="3">
        <v>4.07</v>
      </c>
      <c r="J83" s="3" t="s">
        <v>22</v>
      </c>
      <c r="K83" s="3">
        <v>83</v>
      </c>
    </row>
    <row r="84" spans="1:11" x14ac:dyDescent="0.25">
      <c r="A84" s="3" t="s">
        <v>569</v>
      </c>
      <c r="B84" s="3" t="s">
        <v>34</v>
      </c>
      <c r="C84" s="3">
        <v>48.67</v>
      </c>
      <c r="D84" s="3">
        <v>11.95</v>
      </c>
      <c r="E84" s="3">
        <v>8.49</v>
      </c>
      <c r="F84" s="3">
        <v>7.04</v>
      </c>
      <c r="G84" s="3">
        <v>5.37</v>
      </c>
      <c r="H84" s="3">
        <v>4.92</v>
      </c>
      <c r="I84" s="3">
        <v>4.07</v>
      </c>
      <c r="J84" s="3" t="s">
        <v>22</v>
      </c>
      <c r="K84" s="3">
        <v>253</v>
      </c>
    </row>
    <row r="85" spans="1:11" x14ac:dyDescent="0.25">
      <c r="A85" s="3" t="s">
        <v>569</v>
      </c>
      <c r="B85" s="3" t="s">
        <v>3</v>
      </c>
      <c r="C85" s="3">
        <v>36.6</v>
      </c>
      <c r="D85" s="3">
        <v>10.86</v>
      </c>
      <c r="E85" s="3">
        <v>7.72</v>
      </c>
      <c r="F85" s="3">
        <v>6.39</v>
      </c>
      <c r="G85" s="3">
        <v>4.87</v>
      </c>
      <c r="H85" s="3">
        <v>4.46</v>
      </c>
      <c r="I85" s="3">
        <v>3.7</v>
      </c>
      <c r="J85" s="3" t="s">
        <v>20</v>
      </c>
      <c r="K85" s="3">
        <v>124</v>
      </c>
    </row>
    <row r="86" spans="1:11" x14ac:dyDescent="0.25">
      <c r="A86" s="3" t="s">
        <v>569</v>
      </c>
      <c r="B86" s="3" t="s">
        <v>11</v>
      </c>
      <c r="C86" s="3">
        <v>48.67</v>
      </c>
      <c r="D86" s="3">
        <v>11.95</v>
      </c>
      <c r="E86" s="3">
        <v>8.49</v>
      </c>
      <c r="F86" s="3">
        <v>7.04</v>
      </c>
      <c r="G86" s="3">
        <v>5.37</v>
      </c>
      <c r="H86" s="3">
        <v>4.92</v>
      </c>
      <c r="I86" s="3">
        <v>4.07</v>
      </c>
      <c r="J86" s="3" t="s">
        <v>22</v>
      </c>
      <c r="K86" s="3">
        <v>160</v>
      </c>
    </row>
    <row r="87" spans="1:11" x14ac:dyDescent="0.25">
      <c r="A87" s="3" t="s">
        <v>569</v>
      </c>
      <c r="B87" s="3" t="s">
        <v>1</v>
      </c>
      <c r="C87" s="3">
        <v>34.770000000000003</v>
      </c>
      <c r="D87" s="3">
        <v>10.33</v>
      </c>
      <c r="E87" s="3">
        <v>7.32</v>
      </c>
      <c r="F87" s="3">
        <v>6.07</v>
      </c>
      <c r="G87" s="3">
        <v>4.6399999999999997</v>
      </c>
      <c r="H87" s="3">
        <v>4.26</v>
      </c>
      <c r="I87" s="3">
        <v>3.51</v>
      </c>
      <c r="J87" s="3" t="s">
        <v>19</v>
      </c>
      <c r="K87" s="3"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7"/>
  <sheetViews>
    <sheetView workbookViewId="0">
      <selection activeCell="R80" sqref="R80:R81"/>
    </sheetView>
  </sheetViews>
  <sheetFormatPr defaultRowHeight="15" x14ac:dyDescent="0.25"/>
  <cols>
    <col min="1" max="1" width="9.85546875" bestFit="1" customWidth="1"/>
    <col min="2" max="2" width="14.5703125" bestFit="1" customWidth="1"/>
    <col min="3" max="3" width="7" bestFit="1" customWidth="1"/>
    <col min="4" max="4" width="20.42578125" bestFit="1" customWidth="1"/>
  </cols>
  <sheetData>
    <row r="1" spans="1:6" x14ac:dyDescent="0.25">
      <c r="A1" s="1" t="s">
        <v>32</v>
      </c>
      <c r="B1" s="1" t="s">
        <v>33</v>
      </c>
      <c r="C1" s="5" t="s">
        <v>50</v>
      </c>
      <c r="D1" s="1" t="s">
        <v>51</v>
      </c>
      <c r="E1" s="13" t="s">
        <v>52</v>
      </c>
      <c r="F1" s="13" t="s">
        <v>53</v>
      </c>
    </row>
    <row r="2" spans="1:6" x14ac:dyDescent="0.25">
      <c r="A2" s="3" t="s">
        <v>34</v>
      </c>
      <c r="B2" s="3" t="s">
        <v>35</v>
      </c>
      <c r="C2" s="3">
        <f>'Parcel Discounts'!AI114</f>
        <v>10.87</v>
      </c>
      <c r="D2" s="3">
        <f>'Parcel Discounts'!AJ114</f>
        <v>0.09</v>
      </c>
      <c r="E2" s="3" t="s">
        <v>19</v>
      </c>
      <c r="F2" s="3">
        <v>76</v>
      </c>
    </row>
    <row r="3" spans="1:6" x14ac:dyDescent="0.25">
      <c r="A3" s="3" t="s">
        <v>34</v>
      </c>
      <c r="B3" s="4" t="s">
        <v>36</v>
      </c>
      <c r="C3" s="3">
        <f>'Parcel Discounts'!AI115</f>
        <v>10.87</v>
      </c>
      <c r="D3" s="3">
        <f>'Parcel Discounts'!AJ115</f>
        <v>0.09</v>
      </c>
      <c r="E3" s="3" t="s">
        <v>19</v>
      </c>
      <c r="F3" s="3">
        <v>79</v>
      </c>
    </row>
    <row r="4" spans="1:6" x14ac:dyDescent="0.25">
      <c r="A4" s="3" t="s">
        <v>34</v>
      </c>
      <c r="B4" s="3" t="s">
        <v>37</v>
      </c>
      <c r="C4" s="3">
        <f>'Parcel Discounts'!AI116</f>
        <v>12.76</v>
      </c>
      <c r="D4" s="3">
        <f>'Parcel Discounts'!AJ116</f>
        <v>0.14000000000000001</v>
      </c>
      <c r="E4" s="3" t="s">
        <v>21</v>
      </c>
      <c r="F4" s="3">
        <v>185</v>
      </c>
    </row>
    <row r="5" spans="1:6" x14ac:dyDescent="0.25">
      <c r="A5" s="3" t="s">
        <v>34</v>
      </c>
      <c r="B5" s="3" t="s">
        <v>9</v>
      </c>
      <c r="C5" s="3">
        <f>'Parcel Discounts'!AI117</f>
        <v>16.079999999999998</v>
      </c>
      <c r="D5" s="3">
        <f>'Parcel Discounts'!AJ117</f>
        <v>0.16</v>
      </c>
      <c r="E5" s="3" t="s">
        <v>23</v>
      </c>
      <c r="F5" s="3">
        <v>276</v>
      </c>
    </row>
    <row r="6" spans="1:6" x14ac:dyDescent="0.25">
      <c r="A6" s="3" t="s">
        <v>34</v>
      </c>
      <c r="B6" s="3" t="s">
        <v>3</v>
      </c>
      <c r="C6" s="3">
        <f>'Parcel Discounts'!AI118</f>
        <v>11.81</v>
      </c>
      <c r="D6" s="3">
        <f>'Parcel Discounts'!AJ118</f>
        <v>0.14000000000000001</v>
      </c>
      <c r="E6" s="3" t="s">
        <v>20</v>
      </c>
      <c r="F6" s="3">
        <v>126</v>
      </c>
    </row>
    <row r="7" spans="1:6" x14ac:dyDescent="0.25">
      <c r="A7" s="3" t="s">
        <v>34</v>
      </c>
      <c r="B7" s="3" t="s">
        <v>11</v>
      </c>
      <c r="C7" s="3">
        <f>'Parcel Discounts'!AI119</f>
        <v>16.54</v>
      </c>
      <c r="D7" s="3">
        <f>'Parcel Discounts'!AJ119</f>
        <v>0.18</v>
      </c>
      <c r="E7" s="3" t="s">
        <v>31</v>
      </c>
      <c r="F7" s="3">
        <v>328</v>
      </c>
    </row>
    <row r="8" spans="1:6" x14ac:dyDescent="0.25">
      <c r="A8" s="3" t="s">
        <v>3</v>
      </c>
      <c r="B8" s="3" t="s">
        <v>35</v>
      </c>
      <c r="C8" s="3">
        <f>'Parcel Discounts'!AI120</f>
        <v>10.87</v>
      </c>
      <c r="D8" s="3">
        <f>'Parcel Discounts'!AJ120</f>
        <v>0.09</v>
      </c>
      <c r="E8" s="3" t="s">
        <v>19</v>
      </c>
      <c r="F8" s="3">
        <v>100</v>
      </c>
    </row>
    <row r="9" spans="1:6" x14ac:dyDescent="0.25">
      <c r="A9" s="3" t="s">
        <v>3</v>
      </c>
      <c r="B9" s="3" t="s">
        <v>36</v>
      </c>
      <c r="C9" s="3">
        <f>'Parcel Discounts'!AI121</f>
        <v>15.59</v>
      </c>
      <c r="D9" s="3">
        <f>'Parcel Discounts'!AJ121</f>
        <v>0.15</v>
      </c>
      <c r="E9" s="3" t="s">
        <v>22</v>
      </c>
      <c r="F9" s="3">
        <v>201</v>
      </c>
    </row>
    <row r="10" spans="1:6" x14ac:dyDescent="0.25">
      <c r="A10" s="3" t="s">
        <v>3</v>
      </c>
      <c r="B10" s="4" t="s">
        <v>37</v>
      </c>
      <c r="C10" s="3">
        <f>'Parcel Discounts'!AI122</f>
        <v>16.079999999999998</v>
      </c>
      <c r="D10" s="3">
        <f>'Parcel Discounts'!AJ122</f>
        <v>0.16</v>
      </c>
      <c r="E10" s="3" t="s">
        <v>23</v>
      </c>
      <c r="F10" s="3">
        <v>265</v>
      </c>
    </row>
    <row r="11" spans="1:6" x14ac:dyDescent="0.25">
      <c r="A11" s="3" t="s">
        <v>3</v>
      </c>
      <c r="B11" s="4" t="s">
        <v>9</v>
      </c>
      <c r="C11" s="3">
        <f>'Parcel Discounts'!AI123</f>
        <v>11.81</v>
      </c>
      <c r="D11" s="3">
        <f>'Parcel Discounts'!AJ123</f>
        <v>0.14000000000000001</v>
      </c>
      <c r="E11" s="3" t="s">
        <v>20</v>
      </c>
      <c r="F11" s="3">
        <v>148</v>
      </c>
    </row>
    <row r="12" spans="1:6" x14ac:dyDescent="0.25">
      <c r="A12" s="3" t="s">
        <v>37</v>
      </c>
      <c r="B12" s="3" t="s">
        <v>35</v>
      </c>
      <c r="C12" s="3">
        <f>'Parcel Discounts'!AI124</f>
        <v>12.76</v>
      </c>
      <c r="D12" s="3">
        <f>'Parcel Discounts'!AJ124</f>
        <v>0.14000000000000001</v>
      </c>
      <c r="E12" s="3" t="s">
        <v>21</v>
      </c>
      <c r="F12" s="3">
        <v>165</v>
      </c>
    </row>
    <row r="13" spans="1:6" x14ac:dyDescent="0.25">
      <c r="A13" s="3" t="s">
        <v>37</v>
      </c>
      <c r="B13" s="3" t="s">
        <v>36</v>
      </c>
      <c r="C13" s="3">
        <f>'Parcel Discounts'!AI125</f>
        <v>11.81</v>
      </c>
      <c r="D13" s="3">
        <f>'Parcel Discounts'!AJ125</f>
        <v>0.14000000000000001</v>
      </c>
      <c r="E13" s="3" t="s">
        <v>20</v>
      </c>
      <c r="F13" s="3">
        <v>125</v>
      </c>
    </row>
    <row r="14" spans="1:6" x14ac:dyDescent="0.25">
      <c r="A14" s="3" t="s">
        <v>37</v>
      </c>
      <c r="B14" s="4" t="s">
        <v>9</v>
      </c>
      <c r="C14" s="3">
        <f>'Parcel Discounts'!AI126</f>
        <v>16.54</v>
      </c>
      <c r="D14" s="3">
        <f>'Parcel Discounts'!AJ126</f>
        <v>0.18</v>
      </c>
      <c r="E14" s="3" t="s">
        <v>31</v>
      </c>
      <c r="F14" s="3">
        <v>420</v>
      </c>
    </row>
    <row r="15" spans="1:6" x14ac:dyDescent="0.25">
      <c r="A15" s="3" t="s">
        <v>11</v>
      </c>
      <c r="B15" s="3" t="s">
        <v>35</v>
      </c>
      <c r="C15" s="3">
        <f>'Parcel Discounts'!AI127</f>
        <v>16.54</v>
      </c>
      <c r="D15" s="3">
        <f>'Parcel Discounts'!AJ127</f>
        <v>0.18</v>
      </c>
      <c r="E15" s="3" t="s">
        <v>31</v>
      </c>
      <c r="F15" s="3">
        <v>312</v>
      </c>
    </row>
    <row r="16" spans="1:6" x14ac:dyDescent="0.25">
      <c r="A16" s="3" t="s">
        <v>11</v>
      </c>
      <c r="B16" s="3" t="s">
        <v>36</v>
      </c>
      <c r="C16" s="3">
        <f>'Parcel Discounts'!AI128</f>
        <v>16.54</v>
      </c>
      <c r="D16" s="3">
        <f>'Parcel Discounts'!AJ128</f>
        <v>0.18</v>
      </c>
      <c r="E16" s="3" t="s">
        <v>31</v>
      </c>
      <c r="F16" s="3">
        <v>400</v>
      </c>
    </row>
    <row r="17" spans="1:6" x14ac:dyDescent="0.25">
      <c r="A17" s="3" t="s">
        <v>11</v>
      </c>
      <c r="B17" s="3" t="s">
        <v>3</v>
      </c>
      <c r="C17" s="3">
        <f>'Parcel Discounts'!AI129</f>
        <v>11.81</v>
      </c>
      <c r="D17" s="3">
        <f>'Parcel Discounts'!AJ129</f>
        <v>0.14000000000000001</v>
      </c>
      <c r="E17" s="3" t="s">
        <v>20</v>
      </c>
      <c r="F17" s="3">
        <v>111</v>
      </c>
    </row>
    <row r="18" spans="1:6" x14ac:dyDescent="0.25">
      <c r="A18" s="3" t="s">
        <v>11</v>
      </c>
      <c r="B18" s="3" t="s">
        <v>9</v>
      </c>
      <c r="C18" s="3">
        <f>'Parcel Discounts'!AI130</f>
        <v>11.81</v>
      </c>
      <c r="D18" s="3">
        <f>'Parcel Discounts'!AJ130</f>
        <v>0.14000000000000001</v>
      </c>
      <c r="E18" s="3" t="s">
        <v>20</v>
      </c>
      <c r="F18" s="3">
        <v>130</v>
      </c>
    </row>
    <row r="19" spans="1:6" x14ac:dyDescent="0.25">
      <c r="A19" s="3" t="s">
        <v>11</v>
      </c>
      <c r="B19" s="3" t="s">
        <v>37</v>
      </c>
      <c r="C19" s="3">
        <f>'Parcel Discounts'!AI131</f>
        <v>16.54</v>
      </c>
      <c r="D19" s="3">
        <f>'Parcel Discounts'!AJ131</f>
        <v>0.18</v>
      </c>
      <c r="E19" s="3" t="s">
        <v>31</v>
      </c>
      <c r="F19" s="3">
        <v>466</v>
      </c>
    </row>
    <row r="20" spans="1:6" x14ac:dyDescent="0.25">
      <c r="A20" s="3" t="s">
        <v>1</v>
      </c>
      <c r="B20" s="3" t="s">
        <v>35</v>
      </c>
      <c r="C20" s="3">
        <f>'Parcel Discounts'!AI132</f>
        <v>12.76</v>
      </c>
      <c r="D20" s="3">
        <f>'Parcel Discounts'!AJ132</f>
        <v>0.14000000000000001</v>
      </c>
      <c r="E20" s="3" t="s">
        <v>21</v>
      </c>
      <c r="F20" s="3">
        <v>187</v>
      </c>
    </row>
    <row r="21" spans="1:6" x14ac:dyDescent="0.25">
      <c r="A21" s="3" t="s">
        <v>1</v>
      </c>
      <c r="B21" s="3" t="s">
        <v>36</v>
      </c>
      <c r="C21" s="3">
        <f>'Parcel Discounts'!AI133</f>
        <v>16.079999999999998</v>
      </c>
      <c r="D21" s="3">
        <f>'Parcel Discounts'!AJ133</f>
        <v>0.16</v>
      </c>
      <c r="E21" s="3" t="s">
        <v>23</v>
      </c>
      <c r="F21" s="3">
        <v>289</v>
      </c>
    </row>
    <row r="22" spans="1:6" x14ac:dyDescent="0.25">
      <c r="A22" s="3" t="s">
        <v>1</v>
      </c>
      <c r="B22" s="3" t="s">
        <v>3</v>
      </c>
      <c r="C22" s="3">
        <f>'Parcel Discounts'!AI134</f>
        <v>10.87</v>
      </c>
      <c r="D22" s="3">
        <f>'Parcel Discounts'!AJ134</f>
        <v>0.09</v>
      </c>
      <c r="E22" s="3" t="s">
        <v>19</v>
      </c>
      <c r="F22" s="3">
        <v>86</v>
      </c>
    </row>
    <row r="23" spans="1:6" x14ac:dyDescent="0.25">
      <c r="A23" s="3" t="s">
        <v>1</v>
      </c>
      <c r="B23" s="3" t="s">
        <v>9</v>
      </c>
      <c r="C23" s="3">
        <f>'Parcel Discounts'!AI135</f>
        <v>10.87</v>
      </c>
      <c r="D23" s="3">
        <f>'Parcel Discounts'!AJ135</f>
        <v>0.09</v>
      </c>
      <c r="E23" s="3" t="s">
        <v>19</v>
      </c>
      <c r="F23" s="3">
        <v>66</v>
      </c>
    </row>
    <row r="24" spans="1:6" x14ac:dyDescent="0.25">
      <c r="A24" s="3" t="s">
        <v>1</v>
      </c>
      <c r="B24" s="4" t="s">
        <v>34</v>
      </c>
      <c r="C24" s="3">
        <f>'Parcel Discounts'!AI136</f>
        <v>15.59</v>
      </c>
      <c r="D24" s="3">
        <f>'Parcel Discounts'!AJ136</f>
        <v>0.15</v>
      </c>
      <c r="E24" s="3" t="s">
        <v>22</v>
      </c>
      <c r="F24" s="3">
        <v>214</v>
      </c>
    </row>
    <row r="25" spans="1:6" x14ac:dyDescent="0.25">
      <c r="A25" s="3" t="s">
        <v>1</v>
      </c>
      <c r="B25" s="3" t="s">
        <v>11</v>
      </c>
      <c r="C25" s="3">
        <f>'Parcel Discounts'!AI137</f>
        <v>11.81</v>
      </c>
      <c r="D25" s="3">
        <f>'Parcel Discounts'!AJ137</f>
        <v>0.14000000000000001</v>
      </c>
      <c r="E25" s="3" t="s">
        <v>20</v>
      </c>
      <c r="F25" s="3">
        <v>116</v>
      </c>
    </row>
    <row r="26" spans="1:6" x14ac:dyDescent="0.25">
      <c r="A26" s="3" t="s">
        <v>1</v>
      </c>
      <c r="B26" s="3" t="s">
        <v>1</v>
      </c>
      <c r="C26" s="3">
        <f>'Parcel Discounts'!AI138</f>
        <v>9.93</v>
      </c>
      <c r="D26" s="3">
        <f>'Parcel Discounts'!AJ138</f>
        <v>0.09</v>
      </c>
      <c r="E26" s="3" t="s">
        <v>18</v>
      </c>
      <c r="F26" s="3">
        <v>0</v>
      </c>
    </row>
    <row r="27" spans="1:6" x14ac:dyDescent="0.25">
      <c r="A27" s="3" t="s">
        <v>1</v>
      </c>
      <c r="B27" s="3" t="s">
        <v>37</v>
      </c>
      <c r="C27" s="3">
        <f>'Parcel Discounts'!AI139</f>
        <v>16.54</v>
      </c>
      <c r="D27" s="3">
        <f>'Parcel Discounts'!AJ139</f>
        <v>0.18</v>
      </c>
      <c r="E27" s="3" t="s">
        <v>31</v>
      </c>
      <c r="F27" s="3">
        <v>352</v>
      </c>
    </row>
    <row r="28" spans="1:6" x14ac:dyDescent="0.25">
      <c r="A28" s="3" t="s">
        <v>548</v>
      </c>
      <c r="B28" s="3" t="s">
        <v>35</v>
      </c>
      <c r="C28" s="3">
        <f>'Parcel Discounts'!AI140</f>
        <v>11.81</v>
      </c>
      <c r="D28" s="3">
        <f>'Parcel Discounts'!AJ140</f>
        <v>0.14000000000000001</v>
      </c>
      <c r="E28" s="3" t="s">
        <v>20</v>
      </c>
      <c r="F28" s="3">
        <v>131</v>
      </c>
    </row>
    <row r="29" spans="1:6" x14ac:dyDescent="0.25">
      <c r="A29" s="3" t="s">
        <v>548</v>
      </c>
      <c r="B29" s="3" t="s">
        <v>36</v>
      </c>
      <c r="C29" s="3">
        <f>'Parcel Discounts'!AI141</f>
        <v>15.59</v>
      </c>
      <c r="D29" s="3">
        <f>'Parcel Discounts'!AJ141</f>
        <v>0.15</v>
      </c>
      <c r="E29" s="3" t="s">
        <v>22</v>
      </c>
      <c r="F29" s="3">
        <v>219</v>
      </c>
    </row>
    <row r="30" spans="1:6" x14ac:dyDescent="0.25">
      <c r="A30" s="3" t="s">
        <v>548</v>
      </c>
      <c r="B30" s="3" t="s">
        <v>37</v>
      </c>
      <c r="C30" s="3">
        <f>'Parcel Discounts'!AI142</f>
        <v>16.079999999999998</v>
      </c>
      <c r="D30" s="3">
        <f>'Parcel Discounts'!AJ142</f>
        <v>0.16</v>
      </c>
      <c r="E30" s="3" t="s">
        <v>23</v>
      </c>
      <c r="F30" s="3">
        <v>296</v>
      </c>
    </row>
    <row r="31" spans="1:6" x14ac:dyDescent="0.25">
      <c r="A31" s="3" t="s">
        <v>548</v>
      </c>
      <c r="B31" s="3" t="s">
        <v>9</v>
      </c>
      <c r="C31" s="3">
        <f>'Parcel Discounts'!AI143</f>
        <v>12.76</v>
      </c>
      <c r="D31" s="3">
        <f>'Parcel Discounts'!AJ143</f>
        <v>0.14000000000000001</v>
      </c>
      <c r="E31" s="3" t="s">
        <v>21</v>
      </c>
      <c r="F31" s="3">
        <v>176</v>
      </c>
    </row>
    <row r="32" spans="1:6" x14ac:dyDescent="0.25">
      <c r="A32" s="3" t="s">
        <v>548</v>
      </c>
      <c r="B32" s="3" t="s">
        <v>34</v>
      </c>
      <c r="C32" s="3">
        <f>'Parcel Discounts'!AI144</f>
        <v>12.76</v>
      </c>
      <c r="D32" s="3">
        <f>'Parcel Discounts'!AJ144</f>
        <v>0.14000000000000001</v>
      </c>
      <c r="E32" s="3" t="s">
        <v>21</v>
      </c>
      <c r="F32" s="3">
        <v>177</v>
      </c>
    </row>
    <row r="33" spans="1:12" x14ac:dyDescent="0.25">
      <c r="A33" s="3" t="s">
        <v>548</v>
      </c>
      <c r="B33" s="3" t="s">
        <v>3</v>
      </c>
      <c r="C33" s="3">
        <f>'Parcel Discounts'!AI145</f>
        <v>9.93</v>
      </c>
      <c r="D33" s="3">
        <f>'Parcel Discounts'!AJ145</f>
        <v>0.09</v>
      </c>
      <c r="E33" s="3" t="s">
        <v>18</v>
      </c>
      <c r="F33" s="3">
        <v>62</v>
      </c>
    </row>
    <row r="34" spans="1:12" x14ac:dyDescent="0.25">
      <c r="A34" s="3" t="s">
        <v>548</v>
      </c>
      <c r="B34" s="3" t="s">
        <v>11</v>
      </c>
      <c r="C34" s="3">
        <f>'Parcel Discounts'!AI146</f>
        <v>10.87</v>
      </c>
      <c r="D34" s="3">
        <f>'Parcel Discounts'!AJ146</f>
        <v>0.09</v>
      </c>
      <c r="E34" s="3" t="s">
        <v>19</v>
      </c>
      <c r="F34" s="3">
        <v>87</v>
      </c>
    </row>
    <row r="35" spans="1:12" x14ac:dyDescent="0.25">
      <c r="A35" s="3" t="s">
        <v>548</v>
      </c>
      <c r="B35" s="3" t="s">
        <v>1</v>
      </c>
      <c r="C35" s="3">
        <f>'Parcel Discounts'!AI147</f>
        <v>11.81</v>
      </c>
      <c r="D35" s="3">
        <f>'Parcel Discounts'!AJ147</f>
        <v>0.14000000000000001</v>
      </c>
      <c r="E35" s="3" t="s">
        <v>20</v>
      </c>
      <c r="F35" s="3">
        <v>126</v>
      </c>
    </row>
    <row r="36" spans="1:12" x14ac:dyDescent="0.25">
      <c r="A36" s="3" t="s">
        <v>569</v>
      </c>
      <c r="B36" s="3" t="s">
        <v>35</v>
      </c>
      <c r="C36" s="3">
        <v>16.54</v>
      </c>
      <c r="D36" s="3">
        <v>0.18</v>
      </c>
      <c r="E36" s="3" t="s">
        <v>31</v>
      </c>
      <c r="F36" s="3">
        <v>194</v>
      </c>
    </row>
    <row r="37" spans="1:12" x14ac:dyDescent="0.25">
      <c r="A37" s="3" t="s">
        <v>569</v>
      </c>
      <c r="B37" s="3" t="s">
        <v>36</v>
      </c>
      <c r="C37" s="3">
        <v>16.079999999999998</v>
      </c>
      <c r="D37" s="3">
        <v>0.16</v>
      </c>
      <c r="E37" s="3" t="s">
        <v>23</v>
      </c>
      <c r="F37" s="3">
        <v>328</v>
      </c>
    </row>
    <row r="38" spans="1:12" x14ac:dyDescent="0.25">
      <c r="A38" s="3" t="s">
        <v>569</v>
      </c>
      <c r="B38" s="3" t="s">
        <v>37</v>
      </c>
      <c r="C38" s="3">
        <v>16.54</v>
      </c>
      <c r="D38" s="3">
        <v>0.18</v>
      </c>
      <c r="E38" s="3" t="s">
        <v>31</v>
      </c>
      <c r="F38" s="3">
        <v>359</v>
      </c>
    </row>
    <row r="39" spans="1:12" x14ac:dyDescent="0.25">
      <c r="A39" s="3" t="s">
        <v>569</v>
      </c>
      <c r="B39" s="3" t="s">
        <v>9</v>
      </c>
      <c r="C39" s="3">
        <v>15.59</v>
      </c>
      <c r="D39" s="3">
        <v>0.15</v>
      </c>
      <c r="E39" s="3" t="s">
        <v>22</v>
      </c>
      <c r="F39" s="3">
        <v>83</v>
      </c>
    </row>
    <row r="40" spans="1:12" x14ac:dyDescent="0.25">
      <c r="A40" s="3" t="s">
        <v>569</v>
      </c>
      <c r="B40" s="3" t="s">
        <v>34</v>
      </c>
      <c r="C40" s="3">
        <v>15.59</v>
      </c>
      <c r="D40" s="3">
        <v>0.15</v>
      </c>
      <c r="E40" s="3" t="s">
        <v>22</v>
      </c>
      <c r="F40" s="3">
        <v>253</v>
      </c>
    </row>
    <row r="41" spans="1:12" x14ac:dyDescent="0.25">
      <c r="A41" s="3" t="s">
        <v>569</v>
      </c>
      <c r="B41" s="3" t="s">
        <v>3</v>
      </c>
      <c r="C41" s="3">
        <v>11.81</v>
      </c>
      <c r="D41" s="3">
        <v>0.14000000000000001</v>
      </c>
      <c r="E41" s="3" t="s">
        <v>20</v>
      </c>
      <c r="F41" s="3">
        <v>124</v>
      </c>
    </row>
    <row r="42" spans="1:12" x14ac:dyDescent="0.25">
      <c r="A42" s="3" t="s">
        <v>569</v>
      </c>
      <c r="B42" s="3" t="s">
        <v>11</v>
      </c>
      <c r="C42" s="3">
        <v>15.59</v>
      </c>
      <c r="D42" s="3">
        <v>0.15</v>
      </c>
      <c r="E42" s="3" t="s">
        <v>22</v>
      </c>
      <c r="F42" s="3">
        <v>160</v>
      </c>
    </row>
    <row r="43" spans="1:12" x14ac:dyDescent="0.25">
      <c r="A43" s="3" t="s">
        <v>569</v>
      </c>
      <c r="B43" s="3" t="s">
        <v>1</v>
      </c>
      <c r="C43" s="3">
        <v>10.87</v>
      </c>
      <c r="D43" s="3">
        <v>0.09</v>
      </c>
      <c r="E43" s="3" t="s">
        <v>19</v>
      </c>
      <c r="F43" s="3">
        <v>35</v>
      </c>
    </row>
    <row r="45" spans="1:12" x14ac:dyDescent="0.25">
      <c r="A45" s="1" t="s">
        <v>32</v>
      </c>
      <c r="B45" s="1" t="s">
        <v>33</v>
      </c>
      <c r="C45" s="1" t="s">
        <v>24</v>
      </c>
      <c r="D45" s="1" t="s">
        <v>25</v>
      </c>
      <c r="E45" s="1" t="s">
        <v>26</v>
      </c>
      <c r="F45" s="1" t="s">
        <v>27</v>
      </c>
      <c r="G45" s="1" t="s">
        <v>28</v>
      </c>
      <c r="H45" s="1" t="s">
        <v>29</v>
      </c>
      <c r="I45" s="1" t="s">
        <v>30</v>
      </c>
      <c r="J45" s="1" t="s">
        <v>54</v>
      </c>
      <c r="K45" s="13" t="s">
        <v>53</v>
      </c>
    </row>
    <row r="46" spans="1:12" x14ac:dyDescent="0.25">
      <c r="A46" s="3" t="s">
        <v>34</v>
      </c>
      <c r="B46" s="3" t="s">
        <v>35</v>
      </c>
      <c r="C46" s="3">
        <f>'LTL Discounts'!BW114</f>
        <v>32.4</v>
      </c>
      <c r="D46" s="3">
        <f>'LTL Discounts'!BX114</f>
        <v>9.6199999999999992</v>
      </c>
      <c r="E46" s="3">
        <f>'LTL Discounts'!BY114</f>
        <v>6.83</v>
      </c>
      <c r="F46" s="3">
        <f>'LTL Discounts'!BZ114</f>
        <v>5.66</v>
      </c>
      <c r="G46" s="3">
        <f>'LTL Discounts'!CA114</f>
        <v>4.32</v>
      </c>
      <c r="H46" s="3">
        <f>'LTL Discounts'!CB114</f>
        <v>3.97</v>
      </c>
      <c r="I46" s="3">
        <f>'LTL Discounts'!CC114</f>
        <v>3.28</v>
      </c>
      <c r="J46" s="3" t="s">
        <v>19</v>
      </c>
      <c r="K46" s="3">
        <v>76</v>
      </c>
      <c r="L46" s="26"/>
    </row>
    <row r="47" spans="1:12" x14ac:dyDescent="0.25">
      <c r="A47" s="3" t="s">
        <v>34</v>
      </c>
      <c r="B47" s="4" t="s">
        <v>36</v>
      </c>
      <c r="C47" s="3">
        <f>'LTL Discounts'!BW115</f>
        <v>32.4</v>
      </c>
      <c r="D47" s="3">
        <f>'LTL Discounts'!BX115</f>
        <v>9.6199999999999992</v>
      </c>
      <c r="E47" s="3">
        <f>'LTL Discounts'!BY115</f>
        <v>6.83</v>
      </c>
      <c r="F47" s="3">
        <f>'LTL Discounts'!BZ115</f>
        <v>5.66</v>
      </c>
      <c r="G47" s="3">
        <f>'LTL Discounts'!CA115</f>
        <v>4.32</v>
      </c>
      <c r="H47" s="3">
        <f>'LTL Discounts'!CB115</f>
        <v>3.97</v>
      </c>
      <c r="I47" s="3">
        <f>'LTL Discounts'!CC115</f>
        <v>3.28</v>
      </c>
      <c r="J47" s="3" t="s">
        <v>19</v>
      </c>
      <c r="K47" s="3">
        <v>79</v>
      </c>
      <c r="L47" s="26"/>
    </row>
    <row r="48" spans="1:12" x14ac:dyDescent="0.25">
      <c r="A48" s="3" t="s">
        <v>34</v>
      </c>
      <c r="B48" s="3" t="s">
        <v>37</v>
      </c>
      <c r="C48" s="3">
        <f>'LTL Discounts'!BW116</f>
        <v>35.81</v>
      </c>
      <c r="D48" s="3">
        <f>'LTL Discounts'!BX116</f>
        <v>10.62</v>
      </c>
      <c r="E48" s="3">
        <f>'LTL Discounts'!BY116</f>
        <v>7.54</v>
      </c>
      <c r="F48" s="3">
        <f>'LTL Discounts'!BZ116</f>
        <v>6.25</v>
      </c>
      <c r="G48" s="3">
        <f>'LTL Discounts'!CA116</f>
        <v>4.76</v>
      </c>
      <c r="H48" s="3">
        <f>'LTL Discounts'!CB116</f>
        <v>4.37</v>
      </c>
      <c r="I48" s="3">
        <f>'LTL Discounts'!CC116</f>
        <v>3.63</v>
      </c>
      <c r="J48" s="3" t="s">
        <v>21</v>
      </c>
      <c r="K48" s="3">
        <v>185</v>
      </c>
      <c r="L48" s="26"/>
    </row>
    <row r="49" spans="1:12" x14ac:dyDescent="0.25">
      <c r="A49" s="3" t="s">
        <v>34</v>
      </c>
      <c r="B49" s="3" t="s">
        <v>9</v>
      </c>
      <c r="C49" s="3">
        <f>'LTL Discounts'!BW117</f>
        <v>56.69</v>
      </c>
      <c r="D49" s="3">
        <f>'LTL Discounts'!BX117</f>
        <v>11.63</v>
      </c>
      <c r="E49" s="3">
        <f>'LTL Discounts'!BY117</f>
        <v>8.27</v>
      </c>
      <c r="F49" s="3">
        <f>'LTL Discounts'!BZ117</f>
        <v>6.85</v>
      </c>
      <c r="G49" s="3">
        <f>'LTL Discounts'!CA117</f>
        <v>5.22</v>
      </c>
      <c r="H49" s="3">
        <f>'LTL Discounts'!CB117</f>
        <v>4.78</v>
      </c>
      <c r="I49" s="3">
        <f>'LTL Discounts'!CC117</f>
        <v>3.98</v>
      </c>
      <c r="J49" s="3" t="s">
        <v>23</v>
      </c>
      <c r="K49" s="3">
        <v>276</v>
      </c>
      <c r="L49" s="26"/>
    </row>
    <row r="50" spans="1:12" x14ac:dyDescent="0.25">
      <c r="A50" s="3" t="s">
        <v>34</v>
      </c>
      <c r="B50" s="3" t="s">
        <v>3</v>
      </c>
      <c r="C50" s="3">
        <f>'LTL Discounts'!BW118</f>
        <v>34.1</v>
      </c>
      <c r="D50" s="3">
        <f>'LTL Discounts'!BX118</f>
        <v>10.11</v>
      </c>
      <c r="E50" s="3">
        <f>'LTL Discounts'!BY118</f>
        <v>7.19</v>
      </c>
      <c r="F50" s="3">
        <f>'LTL Discounts'!BZ118</f>
        <v>5.97</v>
      </c>
      <c r="G50" s="3">
        <f>'LTL Discounts'!CA118</f>
        <v>4.55</v>
      </c>
      <c r="H50" s="3">
        <f>'LTL Discounts'!CB118</f>
        <v>4.18</v>
      </c>
      <c r="I50" s="3">
        <f>'LTL Discounts'!CC118</f>
        <v>3.45</v>
      </c>
      <c r="J50" s="3" t="s">
        <v>20</v>
      </c>
      <c r="K50" s="3">
        <v>126</v>
      </c>
      <c r="L50" s="26"/>
    </row>
    <row r="51" spans="1:12" x14ac:dyDescent="0.25">
      <c r="A51" s="3" t="s">
        <v>34</v>
      </c>
      <c r="B51" s="3" t="s">
        <v>11</v>
      </c>
      <c r="C51" s="3">
        <f>'LTL Discounts'!BW119</f>
        <v>68.02</v>
      </c>
      <c r="D51" s="3">
        <f>'LTL Discounts'!BX119</f>
        <v>12.14</v>
      </c>
      <c r="E51" s="3">
        <f>'LTL Discounts'!BY119</f>
        <v>8.61</v>
      </c>
      <c r="F51" s="3">
        <f>'LTL Discounts'!BZ119</f>
        <v>7.15</v>
      </c>
      <c r="G51" s="3">
        <f>'LTL Discounts'!CA119</f>
        <v>5.45</v>
      </c>
      <c r="H51" s="3">
        <f>'LTL Discounts'!CB119</f>
        <v>5</v>
      </c>
      <c r="I51" s="3">
        <f>'LTL Discounts'!CC119</f>
        <v>4.1399999999999997</v>
      </c>
      <c r="J51" s="3" t="s">
        <v>31</v>
      </c>
      <c r="K51" s="3">
        <v>328</v>
      </c>
      <c r="L51" s="26"/>
    </row>
    <row r="52" spans="1:12" x14ac:dyDescent="0.25">
      <c r="A52" s="3" t="s">
        <v>3</v>
      </c>
      <c r="B52" s="3" t="s">
        <v>35</v>
      </c>
      <c r="C52" s="3">
        <f>'LTL Discounts'!BW120</f>
        <v>32.4</v>
      </c>
      <c r="D52" s="3">
        <f>'LTL Discounts'!BX120</f>
        <v>9.6199999999999992</v>
      </c>
      <c r="E52" s="3">
        <f>'LTL Discounts'!BY120</f>
        <v>6.83</v>
      </c>
      <c r="F52" s="3">
        <f>'LTL Discounts'!BZ120</f>
        <v>5.66</v>
      </c>
      <c r="G52" s="3">
        <f>'LTL Discounts'!CA120</f>
        <v>4.32</v>
      </c>
      <c r="H52" s="3">
        <f>'LTL Discounts'!CB120</f>
        <v>3.97</v>
      </c>
      <c r="I52" s="3">
        <f>'LTL Discounts'!CC120</f>
        <v>3.28</v>
      </c>
      <c r="J52" s="3" t="s">
        <v>19</v>
      </c>
      <c r="K52" s="3">
        <v>100</v>
      </c>
    </row>
    <row r="53" spans="1:12" x14ac:dyDescent="0.25">
      <c r="A53" s="3" t="s">
        <v>3</v>
      </c>
      <c r="B53" s="3" t="s">
        <v>36</v>
      </c>
      <c r="C53" s="3">
        <f>'LTL Discounts'!BW121</f>
        <v>45.35</v>
      </c>
      <c r="D53" s="3">
        <f>'LTL Discounts'!BX121</f>
        <v>11.13</v>
      </c>
      <c r="E53" s="3">
        <f>'LTL Discounts'!BY121</f>
        <v>7.91</v>
      </c>
      <c r="F53" s="3">
        <f>'LTL Discounts'!BZ121</f>
        <v>6.55</v>
      </c>
      <c r="G53" s="3">
        <f>'LTL Discounts'!CA121</f>
        <v>5</v>
      </c>
      <c r="H53" s="3">
        <f>'LTL Discounts'!CB121</f>
        <v>4.59</v>
      </c>
      <c r="I53" s="3">
        <f>'LTL Discounts'!CC121</f>
        <v>3.8</v>
      </c>
      <c r="J53" s="3" t="s">
        <v>22</v>
      </c>
      <c r="K53" s="3">
        <v>201</v>
      </c>
    </row>
    <row r="54" spans="1:12" x14ac:dyDescent="0.25">
      <c r="A54" s="3" t="s">
        <v>3</v>
      </c>
      <c r="B54" s="4" t="s">
        <v>37</v>
      </c>
      <c r="C54" s="3">
        <f>'LTL Discounts'!BW122</f>
        <v>56.69</v>
      </c>
      <c r="D54" s="3">
        <f>'LTL Discounts'!BX122</f>
        <v>11.63</v>
      </c>
      <c r="E54" s="3">
        <f>'LTL Discounts'!BY122</f>
        <v>8.27</v>
      </c>
      <c r="F54" s="3">
        <f>'LTL Discounts'!BZ122</f>
        <v>6.85</v>
      </c>
      <c r="G54" s="3">
        <f>'LTL Discounts'!CA122</f>
        <v>5.22</v>
      </c>
      <c r="H54" s="3">
        <f>'LTL Discounts'!CB122</f>
        <v>4.78</v>
      </c>
      <c r="I54" s="3">
        <f>'LTL Discounts'!CC122</f>
        <v>3.98</v>
      </c>
      <c r="J54" s="3" t="s">
        <v>23</v>
      </c>
      <c r="K54" s="3">
        <v>265</v>
      </c>
    </row>
    <row r="55" spans="1:12" x14ac:dyDescent="0.25">
      <c r="A55" s="3" t="s">
        <v>3</v>
      </c>
      <c r="B55" s="3" t="s">
        <v>9</v>
      </c>
      <c r="C55" s="3">
        <f>'LTL Discounts'!BW123</f>
        <v>34.1</v>
      </c>
      <c r="D55" s="3">
        <f>'LTL Discounts'!BX123</f>
        <v>10.11</v>
      </c>
      <c r="E55" s="3">
        <f>'LTL Discounts'!BY123</f>
        <v>7.19</v>
      </c>
      <c r="F55" s="3">
        <f>'LTL Discounts'!BZ123</f>
        <v>5.97</v>
      </c>
      <c r="G55" s="3">
        <f>'LTL Discounts'!CA123</f>
        <v>4.55</v>
      </c>
      <c r="H55" s="3">
        <f>'LTL Discounts'!CB123</f>
        <v>4.18</v>
      </c>
      <c r="I55" s="3">
        <f>'LTL Discounts'!CC123</f>
        <v>3.45</v>
      </c>
      <c r="J55" s="3" t="s">
        <v>20</v>
      </c>
      <c r="K55" s="3">
        <v>148</v>
      </c>
    </row>
    <row r="56" spans="1:12" x14ac:dyDescent="0.25">
      <c r="A56" s="3" t="s">
        <v>37</v>
      </c>
      <c r="B56" s="3" t="s">
        <v>35</v>
      </c>
      <c r="C56" s="3">
        <f>'LTL Discounts'!BW124</f>
        <v>35.81</v>
      </c>
      <c r="D56" s="3">
        <f>'LTL Discounts'!BX124</f>
        <v>10.62</v>
      </c>
      <c r="E56" s="3">
        <f>'LTL Discounts'!BY124</f>
        <v>7.54</v>
      </c>
      <c r="F56" s="3">
        <f>'LTL Discounts'!BZ124</f>
        <v>6.25</v>
      </c>
      <c r="G56" s="3">
        <f>'LTL Discounts'!CA124</f>
        <v>4.76</v>
      </c>
      <c r="H56" s="3">
        <f>'LTL Discounts'!CB124</f>
        <v>4.37</v>
      </c>
      <c r="I56" s="3">
        <f>'LTL Discounts'!CC124</f>
        <v>3.63</v>
      </c>
      <c r="J56" s="3" t="s">
        <v>21</v>
      </c>
      <c r="K56" s="3">
        <v>165</v>
      </c>
    </row>
    <row r="57" spans="1:12" x14ac:dyDescent="0.25">
      <c r="A57" s="3" t="s">
        <v>37</v>
      </c>
      <c r="B57" s="3" t="s">
        <v>36</v>
      </c>
      <c r="C57" s="3">
        <f>'LTL Discounts'!BW125</f>
        <v>34.1</v>
      </c>
      <c r="D57" s="3">
        <f>'LTL Discounts'!BX125</f>
        <v>10.11</v>
      </c>
      <c r="E57" s="3">
        <f>'LTL Discounts'!BY125</f>
        <v>7.19</v>
      </c>
      <c r="F57" s="3">
        <f>'LTL Discounts'!BZ125</f>
        <v>5.97</v>
      </c>
      <c r="G57" s="3">
        <f>'LTL Discounts'!CA125</f>
        <v>4.55</v>
      </c>
      <c r="H57" s="3">
        <f>'LTL Discounts'!CB125</f>
        <v>4.18</v>
      </c>
      <c r="I57" s="3">
        <f>'LTL Discounts'!CC125</f>
        <v>3.45</v>
      </c>
      <c r="J57" s="3" t="s">
        <v>20</v>
      </c>
      <c r="K57" s="3">
        <v>125</v>
      </c>
    </row>
    <row r="58" spans="1:12" x14ac:dyDescent="0.25">
      <c r="A58" s="3" t="s">
        <v>37</v>
      </c>
      <c r="B58" s="4" t="s">
        <v>9</v>
      </c>
      <c r="C58" s="3">
        <f>'LTL Discounts'!BW126</f>
        <v>70.849999999999994</v>
      </c>
      <c r="D58" s="3">
        <f>'LTL Discounts'!BX126</f>
        <v>12.64</v>
      </c>
      <c r="E58" s="3">
        <f>'LTL Discounts'!BY126</f>
        <v>8.99</v>
      </c>
      <c r="F58" s="3">
        <f>'LTL Discounts'!BZ126</f>
        <v>7.46</v>
      </c>
      <c r="G58" s="3">
        <f>'LTL Discounts'!CA126</f>
        <v>5.68</v>
      </c>
      <c r="H58" s="3">
        <f>'LTL Discounts'!CB126</f>
        <v>5.2</v>
      </c>
      <c r="I58" s="3">
        <f>'LTL Discounts'!CC126</f>
        <v>4.32</v>
      </c>
      <c r="J58" s="3" t="s">
        <v>31</v>
      </c>
      <c r="K58" s="3">
        <v>420</v>
      </c>
    </row>
    <row r="59" spans="1:12" x14ac:dyDescent="0.25">
      <c r="A59" s="3" t="s">
        <v>11</v>
      </c>
      <c r="B59" s="3" t="s">
        <v>35</v>
      </c>
      <c r="C59" s="3">
        <f>'LTL Discounts'!BW127</f>
        <v>68.02</v>
      </c>
      <c r="D59" s="3">
        <f>'LTL Discounts'!BX127</f>
        <v>12.14</v>
      </c>
      <c r="E59" s="3">
        <f>'LTL Discounts'!BY127</f>
        <v>8.61</v>
      </c>
      <c r="F59" s="3">
        <f>'LTL Discounts'!BZ127</f>
        <v>7.15</v>
      </c>
      <c r="G59" s="3">
        <f>'LTL Discounts'!CA127</f>
        <v>5.45</v>
      </c>
      <c r="H59" s="3">
        <f>'LTL Discounts'!CB127</f>
        <v>5</v>
      </c>
      <c r="I59" s="3">
        <f>'LTL Discounts'!CC127</f>
        <v>4.1399999999999997</v>
      </c>
      <c r="J59" s="3" t="s">
        <v>31</v>
      </c>
      <c r="K59" s="3">
        <v>312</v>
      </c>
    </row>
    <row r="60" spans="1:12" x14ac:dyDescent="0.25">
      <c r="A60" s="3" t="s">
        <v>11</v>
      </c>
      <c r="B60" s="3" t="s">
        <v>36</v>
      </c>
      <c r="C60" s="3">
        <f>'LTL Discounts'!BW128</f>
        <v>70.849999999999994</v>
      </c>
      <c r="D60" s="3">
        <f>'LTL Discounts'!BX128</f>
        <v>12.64</v>
      </c>
      <c r="E60" s="3">
        <f>'LTL Discounts'!BY128</f>
        <v>8.99</v>
      </c>
      <c r="F60" s="3">
        <f>'LTL Discounts'!BZ128</f>
        <v>7.46</v>
      </c>
      <c r="G60" s="3">
        <f>'LTL Discounts'!CA128</f>
        <v>5.68</v>
      </c>
      <c r="H60" s="3">
        <f>'LTL Discounts'!CB128</f>
        <v>5.2</v>
      </c>
      <c r="I60" s="3">
        <f>'LTL Discounts'!CC128</f>
        <v>4.32</v>
      </c>
      <c r="J60" s="3" t="s">
        <v>31</v>
      </c>
      <c r="K60" s="3">
        <v>400</v>
      </c>
    </row>
    <row r="61" spans="1:12" x14ac:dyDescent="0.25">
      <c r="A61" s="3" t="s">
        <v>11</v>
      </c>
      <c r="B61" s="3" t="s">
        <v>3</v>
      </c>
      <c r="C61" s="3">
        <f>'LTL Discounts'!BW129</f>
        <v>34.1</v>
      </c>
      <c r="D61" s="3">
        <f>'LTL Discounts'!BX129</f>
        <v>10.11</v>
      </c>
      <c r="E61" s="3">
        <f>'LTL Discounts'!BY129</f>
        <v>7.19</v>
      </c>
      <c r="F61" s="3">
        <f>'LTL Discounts'!BZ129</f>
        <v>5.97</v>
      </c>
      <c r="G61" s="3">
        <f>'LTL Discounts'!CA129</f>
        <v>4.55</v>
      </c>
      <c r="H61" s="3">
        <f>'LTL Discounts'!CB129</f>
        <v>4.18</v>
      </c>
      <c r="I61" s="3">
        <f>'LTL Discounts'!CC129</f>
        <v>3.45</v>
      </c>
      <c r="J61" s="3" t="s">
        <v>20</v>
      </c>
      <c r="K61" s="3">
        <v>111</v>
      </c>
    </row>
    <row r="62" spans="1:12" x14ac:dyDescent="0.25">
      <c r="A62" s="3" t="s">
        <v>11</v>
      </c>
      <c r="B62" s="3" t="s">
        <v>9</v>
      </c>
      <c r="C62" s="3">
        <f>'LTL Discounts'!BW130</f>
        <v>34.1</v>
      </c>
      <c r="D62" s="3">
        <f>'LTL Discounts'!BX130</f>
        <v>10.11</v>
      </c>
      <c r="E62" s="3">
        <f>'LTL Discounts'!BY130</f>
        <v>7.19</v>
      </c>
      <c r="F62" s="3">
        <f>'LTL Discounts'!BZ130</f>
        <v>5.97</v>
      </c>
      <c r="G62" s="3">
        <f>'LTL Discounts'!CA130</f>
        <v>4.55</v>
      </c>
      <c r="H62" s="3">
        <f>'LTL Discounts'!CB130</f>
        <v>4.18</v>
      </c>
      <c r="I62" s="3">
        <f>'LTL Discounts'!CC130</f>
        <v>3.45</v>
      </c>
      <c r="J62" s="3" t="s">
        <v>20</v>
      </c>
      <c r="K62" s="3">
        <v>130</v>
      </c>
    </row>
    <row r="63" spans="1:12" x14ac:dyDescent="0.25">
      <c r="A63" s="3" t="s">
        <v>11</v>
      </c>
      <c r="B63" s="3" t="s">
        <v>37</v>
      </c>
      <c r="C63" s="3">
        <f>'LTL Discounts'!BW131</f>
        <v>70.849999999999994</v>
      </c>
      <c r="D63" s="3">
        <f>'LTL Discounts'!BX131</f>
        <v>12.64</v>
      </c>
      <c r="E63" s="3">
        <f>'LTL Discounts'!BY131</f>
        <v>8.99</v>
      </c>
      <c r="F63" s="3">
        <f>'LTL Discounts'!BZ131</f>
        <v>7.46</v>
      </c>
      <c r="G63" s="3">
        <f>'LTL Discounts'!CA131</f>
        <v>5.68</v>
      </c>
      <c r="H63" s="3">
        <f>'LTL Discounts'!CB131</f>
        <v>5.2</v>
      </c>
      <c r="I63" s="3">
        <f>'LTL Discounts'!CC131</f>
        <v>4.32</v>
      </c>
      <c r="J63" s="3" t="s">
        <v>31</v>
      </c>
      <c r="K63" s="3">
        <v>466</v>
      </c>
    </row>
    <row r="64" spans="1:12" x14ac:dyDescent="0.25">
      <c r="A64" s="3" t="s">
        <v>1</v>
      </c>
      <c r="B64" s="3" t="s">
        <v>35</v>
      </c>
      <c r="C64" s="3">
        <f>'LTL Discounts'!BW132</f>
        <v>35.81</v>
      </c>
      <c r="D64" s="3">
        <f>'LTL Discounts'!BX132</f>
        <v>10.62</v>
      </c>
      <c r="E64" s="3">
        <f>'LTL Discounts'!BY132</f>
        <v>7.54</v>
      </c>
      <c r="F64" s="3">
        <f>'LTL Discounts'!BZ132</f>
        <v>6.25</v>
      </c>
      <c r="G64" s="3">
        <f>'LTL Discounts'!CA132</f>
        <v>4.76</v>
      </c>
      <c r="H64" s="3">
        <f>'LTL Discounts'!CB132</f>
        <v>4.37</v>
      </c>
      <c r="I64" s="3">
        <f>'LTL Discounts'!CC132</f>
        <v>3.63</v>
      </c>
      <c r="J64" s="3" t="s">
        <v>21</v>
      </c>
      <c r="K64" s="3">
        <v>187</v>
      </c>
    </row>
    <row r="65" spans="1:11" x14ac:dyDescent="0.25">
      <c r="A65" s="3" t="s">
        <v>1</v>
      </c>
      <c r="B65" s="3" t="s">
        <v>36</v>
      </c>
      <c r="C65" s="3">
        <f>'LTL Discounts'!BW133</f>
        <v>56.69</v>
      </c>
      <c r="D65" s="3">
        <f>'LTL Discounts'!BX133</f>
        <v>11.63</v>
      </c>
      <c r="E65" s="3">
        <f>'LTL Discounts'!BY133</f>
        <v>8.27</v>
      </c>
      <c r="F65" s="3">
        <f>'LTL Discounts'!BZ133</f>
        <v>6.85</v>
      </c>
      <c r="G65" s="3">
        <f>'LTL Discounts'!CA133</f>
        <v>5.22</v>
      </c>
      <c r="H65" s="3">
        <f>'LTL Discounts'!CB133</f>
        <v>4.78</v>
      </c>
      <c r="I65" s="3">
        <f>'LTL Discounts'!CC133</f>
        <v>3.98</v>
      </c>
      <c r="J65" s="3" t="s">
        <v>23</v>
      </c>
      <c r="K65" s="3">
        <v>289</v>
      </c>
    </row>
    <row r="66" spans="1:11" x14ac:dyDescent="0.25">
      <c r="A66" s="3" t="s">
        <v>1</v>
      </c>
      <c r="B66" s="3" t="s">
        <v>3</v>
      </c>
      <c r="C66" s="3">
        <f>'LTL Discounts'!BW134</f>
        <v>32.4</v>
      </c>
      <c r="D66" s="3">
        <f>'LTL Discounts'!BX134</f>
        <v>9.6199999999999992</v>
      </c>
      <c r="E66" s="3">
        <f>'LTL Discounts'!BY134</f>
        <v>6.83</v>
      </c>
      <c r="F66" s="3">
        <f>'LTL Discounts'!BZ134</f>
        <v>5.66</v>
      </c>
      <c r="G66" s="3">
        <f>'LTL Discounts'!CA134</f>
        <v>4.32</v>
      </c>
      <c r="H66" s="3">
        <f>'LTL Discounts'!CB134</f>
        <v>3.97</v>
      </c>
      <c r="I66" s="3">
        <f>'LTL Discounts'!CC134</f>
        <v>3.28</v>
      </c>
      <c r="J66" s="3" t="s">
        <v>19</v>
      </c>
      <c r="K66" s="3">
        <v>86</v>
      </c>
    </row>
    <row r="67" spans="1:11" x14ac:dyDescent="0.25">
      <c r="A67" s="3" t="s">
        <v>1</v>
      </c>
      <c r="B67" s="3" t="s">
        <v>9</v>
      </c>
      <c r="C67" s="3">
        <f>'LTL Discounts'!BW135</f>
        <v>32.4</v>
      </c>
      <c r="D67" s="3">
        <f>'LTL Discounts'!BX135</f>
        <v>9.6199999999999992</v>
      </c>
      <c r="E67" s="3">
        <f>'LTL Discounts'!BY135</f>
        <v>6.83</v>
      </c>
      <c r="F67" s="3">
        <f>'LTL Discounts'!BZ135</f>
        <v>5.66</v>
      </c>
      <c r="G67" s="3">
        <f>'LTL Discounts'!CA135</f>
        <v>4.32</v>
      </c>
      <c r="H67" s="3">
        <f>'LTL Discounts'!CB135</f>
        <v>3.97</v>
      </c>
      <c r="I67" s="3">
        <f>'LTL Discounts'!CC135</f>
        <v>3.28</v>
      </c>
      <c r="J67" s="3" t="s">
        <v>19</v>
      </c>
      <c r="K67" s="3">
        <v>66</v>
      </c>
    </row>
    <row r="68" spans="1:11" x14ac:dyDescent="0.25">
      <c r="A68" s="3" t="s">
        <v>1</v>
      </c>
      <c r="B68" s="4" t="s">
        <v>34</v>
      </c>
      <c r="C68" s="3">
        <f>'LTL Discounts'!BW136</f>
        <v>45.35</v>
      </c>
      <c r="D68" s="3">
        <f>'LTL Discounts'!BX136</f>
        <v>11.13</v>
      </c>
      <c r="E68" s="3">
        <f>'LTL Discounts'!BY136</f>
        <v>7.91</v>
      </c>
      <c r="F68" s="3">
        <f>'LTL Discounts'!BZ136</f>
        <v>6.55</v>
      </c>
      <c r="G68" s="3">
        <f>'LTL Discounts'!CA136</f>
        <v>5</v>
      </c>
      <c r="H68" s="3">
        <f>'LTL Discounts'!CB136</f>
        <v>4.59</v>
      </c>
      <c r="I68" s="3">
        <f>'LTL Discounts'!CC136</f>
        <v>3.8</v>
      </c>
      <c r="J68" s="3" t="s">
        <v>22</v>
      </c>
      <c r="K68" s="3">
        <v>214</v>
      </c>
    </row>
    <row r="69" spans="1:11" x14ac:dyDescent="0.25">
      <c r="A69" s="3" t="s">
        <v>1</v>
      </c>
      <c r="B69" s="3" t="s">
        <v>11</v>
      </c>
      <c r="C69" s="3">
        <f>'LTL Discounts'!BW137</f>
        <v>34.1</v>
      </c>
      <c r="D69" s="3">
        <f>'LTL Discounts'!BX137</f>
        <v>10.11</v>
      </c>
      <c r="E69" s="3">
        <f>'LTL Discounts'!BY137</f>
        <v>7.19</v>
      </c>
      <c r="F69" s="3">
        <f>'LTL Discounts'!BZ137</f>
        <v>5.97</v>
      </c>
      <c r="G69" s="3">
        <f>'LTL Discounts'!CA137</f>
        <v>4.55</v>
      </c>
      <c r="H69" s="3">
        <f>'LTL Discounts'!CB137</f>
        <v>4.18</v>
      </c>
      <c r="I69" s="3">
        <f>'LTL Discounts'!CC137</f>
        <v>3.45</v>
      </c>
      <c r="J69" s="3" t="s">
        <v>20</v>
      </c>
      <c r="K69" s="3">
        <v>116</v>
      </c>
    </row>
    <row r="70" spans="1:11" x14ac:dyDescent="0.25">
      <c r="A70" s="3" t="s">
        <v>1</v>
      </c>
      <c r="B70" s="3" t="s">
        <v>1</v>
      </c>
      <c r="C70" s="3">
        <f>'LTL Discounts'!BW138</f>
        <v>30.7</v>
      </c>
      <c r="D70" s="3">
        <f>'LTL Discounts'!BX138</f>
        <v>6.61</v>
      </c>
      <c r="E70" s="3">
        <f>'LTL Discounts'!BY138</f>
        <v>3.77</v>
      </c>
      <c r="F70" s="3">
        <f>'LTL Discounts'!BZ138</f>
        <v>3.07</v>
      </c>
      <c r="G70" s="3">
        <f>'LTL Discounts'!CA138</f>
        <v>2.93</v>
      </c>
      <c r="H70" s="3">
        <f>'LTL Discounts'!CB138</f>
        <v>2.72</v>
      </c>
      <c r="I70" s="3">
        <f>'LTL Discounts'!CC138</f>
        <v>2.27</v>
      </c>
      <c r="J70" s="3" t="s">
        <v>18</v>
      </c>
      <c r="K70" s="3">
        <v>0</v>
      </c>
    </row>
    <row r="71" spans="1:11" x14ac:dyDescent="0.25">
      <c r="A71" s="3" t="s">
        <v>1</v>
      </c>
      <c r="B71" s="3" t="s">
        <v>37</v>
      </c>
      <c r="C71" s="3">
        <f>'LTL Discounts'!BW139</f>
        <v>70.849999999999994</v>
      </c>
      <c r="D71" s="3">
        <f>'LTL Discounts'!BX139</f>
        <v>12.64</v>
      </c>
      <c r="E71" s="3">
        <f>'LTL Discounts'!BY139</f>
        <v>8.99</v>
      </c>
      <c r="F71" s="3">
        <f>'LTL Discounts'!BZ139</f>
        <v>7.46</v>
      </c>
      <c r="G71" s="3">
        <f>'LTL Discounts'!CA139</f>
        <v>5.68</v>
      </c>
      <c r="H71" s="3">
        <f>'LTL Discounts'!CB139</f>
        <v>5.2</v>
      </c>
      <c r="I71" s="3">
        <f>'LTL Discounts'!CC139</f>
        <v>4.32</v>
      </c>
      <c r="J71" s="3" t="s">
        <v>31</v>
      </c>
      <c r="K71" s="3">
        <v>352</v>
      </c>
    </row>
    <row r="72" spans="1:11" x14ac:dyDescent="0.25">
      <c r="A72" s="3" t="s">
        <v>548</v>
      </c>
      <c r="B72" s="3" t="s">
        <v>35</v>
      </c>
      <c r="C72" s="3">
        <f>'LTL Discounts'!BW140</f>
        <v>34.1</v>
      </c>
      <c r="D72" s="3">
        <f>'LTL Discounts'!BX140</f>
        <v>10.11</v>
      </c>
      <c r="E72" s="3">
        <f>'LTL Discounts'!BY140</f>
        <v>7.19</v>
      </c>
      <c r="F72" s="3">
        <f>'LTL Discounts'!BZ140</f>
        <v>5.97</v>
      </c>
      <c r="G72" s="3">
        <f>'LTL Discounts'!CA140</f>
        <v>4.55</v>
      </c>
      <c r="H72" s="3">
        <f>'LTL Discounts'!CB140</f>
        <v>4.18</v>
      </c>
      <c r="I72" s="3">
        <f>'LTL Discounts'!CC140</f>
        <v>3.45</v>
      </c>
      <c r="J72" s="3" t="s">
        <v>20</v>
      </c>
      <c r="K72" s="3">
        <v>131</v>
      </c>
    </row>
    <row r="73" spans="1:11" x14ac:dyDescent="0.25">
      <c r="A73" s="3" t="s">
        <v>548</v>
      </c>
      <c r="B73" s="3" t="s">
        <v>36</v>
      </c>
      <c r="C73" s="3">
        <f>'LTL Discounts'!BW141</f>
        <v>45.35</v>
      </c>
      <c r="D73" s="3">
        <f>'LTL Discounts'!BX141</f>
        <v>11.13</v>
      </c>
      <c r="E73" s="3">
        <f>'LTL Discounts'!BY141</f>
        <v>7.91</v>
      </c>
      <c r="F73" s="3">
        <f>'LTL Discounts'!BZ141</f>
        <v>6.55</v>
      </c>
      <c r="G73" s="3">
        <f>'LTL Discounts'!CA141</f>
        <v>5</v>
      </c>
      <c r="H73" s="3">
        <f>'LTL Discounts'!CB141</f>
        <v>4.59</v>
      </c>
      <c r="I73" s="3">
        <f>'LTL Discounts'!CC141</f>
        <v>3.8</v>
      </c>
      <c r="J73" s="3" t="s">
        <v>22</v>
      </c>
      <c r="K73" s="3">
        <v>219</v>
      </c>
    </row>
    <row r="74" spans="1:11" x14ac:dyDescent="0.25">
      <c r="A74" s="3" t="s">
        <v>548</v>
      </c>
      <c r="B74" s="3" t="s">
        <v>37</v>
      </c>
      <c r="C74" s="3">
        <f>'LTL Discounts'!BW142</f>
        <v>56.69</v>
      </c>
      <c r="D74" s="3">
        <f>'LTL Discounts'!BX142</f>
        <v>11.63</v>
      </c>
      <c r="E74" s="3">
        <f>'LTL Discounts'!BY142</f>
        <v>8.27</v>
      </c>
      <c r="F74" s="3">
        <f>'LTL Discounts'!BZ142</f>
        <v>6.85</v>
      </c>
      <c r="G74" s="3">
        <f>'LTL Discounts'!CA142</f>
        <v>5.22</v>
      </c>
      <c r="H74" s="3">
        <f>'LTL Discounts'!CB142</f>
        <v>4.78</v>
      </c>
      <c r="I74" s="3">
        <f>'LTL Discounts'!CC142</f>
        <v>3.98</v>
      </c>
      <c r="J74" s="3" t="s">
        <v>23</v>
      </c>
      <c r="K74" s="3">
        <v>296</v>
      </c>
    </row>
    <row r="75" spans="1:11" x14ac:dyDescent="0.25">
      <c r="A75" s="3" t="s">
        <v>548</v>
      </c>
      <c r="B75" s="3" t="s">
        <v>9</v>
      </c>
      <c r="C75" s="3">
        <f>'LTL Discounts'!BW143</f>
        <v>35.81</v>
      </c>
      <c r="D75" s="3">
        <f>'LTL Discounts'!BX143</f>
        <v>10.62</v>
      </c>
      <c r="E75" s="3">
        <f>'LTL Discounts'!BY143</f>
        <v>7.54</v>
      </c>
      <c r="F75" s="3">
        <f>'LTL Discounts'!BZ143</f>
        <v>6.25</v>
      </c>
      <c r="G75" s="3">
        <f>'LTL Discounts'!CA143</f>
        <v>4.76</v>
      </c>
      <c r="H75" s="3">
        <f>'LTL Discounts'!CB143</f>
        <v>4.37</v>
      </c>
      <c r="I75" s="3">
        <f>'LTL Discounts'!CC143</f>
        <v>3.63</v>
      </c>
      <c r="J75" s="3" t="s">
        <v>21</v>
      </c>
      <c r="K75" s="3">
        <v>176</v>
      </c>
    </row>
    <row r="76" spans="1:11" x14ac:dyDescent="0.25">
      <c r="A76" s="3" t="s">
        <v>548</v>
      </c>
      <c r="B76" s="3" t="s">
        <v>34</v>
      </c>
      <c r="C76" s="3">
        <f>'LTL Discounts'!BW144</f>
        <v>35.81</v>
      </c>
      <c r="D76" s="3">
        <f>'LTL Discounts'!BX144</f>
        <v>10.62</v>
      </c>
      <c r="E76" s="3">
        <f>'LTL Discounts'!BY144</f>
        <v>7.54</v>
      </c>
      <c r="F76" s="3">
        <f>'LTL Discounts'!BZ144</f>
        <v>6.25</v>
      </c>
      <c r="G76" s="3">
        <f>'LTL Discounts'!CA144</f>
        <v>4.76</v>
      </c>
      <c r="H76" s="3">
        <f>'LTL Discounts'!CB144</f>
        <v>4.37</v>
      </c>
      <c r="I76" s="3">
        <f>'LTL Discounts'!CC144</f>
        <v>3.63</v>
      </c>
      <c r="J76" s="3" t="s">
        <v>21</v>
      </c>
      <c r="K76" s="3">
        <v>177</v>
      </c>
    </row>
    <row r="77" spans="1:11" x14ac:dyDescent="0.25">
      <c r="A77" s="3" t="s">
        <v>548</v>
      </c>
      <c r="B77" s="3" t="s">
        <v>3</v>
      </c>
      <c r="C77" s="3">
        <f>'LTL Discounts'!BW145</f>
        <v>30.7</v>
      </c>
      <c r="D77" s="3">
        <f>'LTL Discounts'!BX145</f>
        <v>6.61</v>
      </c>
      <c r="E77" s="3">
        <f>'LTL Discounts'!BY145</f>
        <v>3.77</v>
      </c>
      <c r="F77" s="3">
        <f>'LTL Discounts'!BZ145</f>
        <v>3.07</v>
      </c>
      <c r="G77" s="3">
        <f>'LTL Discounts'!CA145</f>
        <v>2.93</v>
      </c>
      <c r="H77" s="3">
        <f>'LTL Discounts'!CB145</f>
        <v>2.72</v>
      </c>
      <c r="I77" s="3">
        <f>'LTL Discounts'!CC145</f>
        <v>2.27</v>
      </c>
      <c r="J77" s="3" t="s">
        <v>18</v>
      </c>
      <c r="K77" s="3">
        <v>62</v>
      </c>
    </row>
    <row r="78" spans="1:11" x14ac:dyDescent="0.25">
      <c r="A78" s="3" t="s">
        <v>548</v>
      </c>
      <c r="B78" s="3" t="s">
        <v>11</v>
      </c>
      <c r="C78" s="3">
        <f>'LTL Discounts'!BW146</f>
        <v>32.4</v>
      </c>
      <c r="D78" s="3">
        <f>'LTL Discounts'!BX146</f>
        <v>9.6199999999999992</v>
      </c>
      <c r="E78" s="3">
        <f>'LTL Discounts'!BY146</f>
        <v>6.83</v>
      </c>
      <c r="F78" s="3">
        <f>'LTL Discounts'!BZ146</f>
        <v>5.66</v>
      </c>
      <c r="G78" s="3">
        <f>'LTL Discounts'!CA146</f>
        <v>4.32</v>
      </c>
      <c r="H78" s="3">
        <f>'LTL Discounts'!CB146</f>
        <v>3.97</v>
      </c>
      <c r="I78" s="3">
        <f>'LTL Discounts'!CC146</f>
        <v>3.28</v>
      </c>
      <c r="J78" s="3" t="s">
        <v>19</v>
      </c>
      <c r="K78" s="3">
        <v>87</v>
      </c>
    </row>
    <row r="79" spans="1:11" x14ac:dyDescent="0.25">
      <c r="A79" s="3" t="s">
        <v>548</v>
      </c>
      <c r="B79" s="3" t="s">
        <v>1</v>
      </c>
      <c r="C79" s="3">
        <f>'LTL Discounts'!BW147</f>
        <v>34.1</v>
      </c>
      <c r="D79" s="3">
        <f>'LTL Discounts'!BX147</f>
        <v>10.11</v>
      </c>
      <c r="E79" s="3">
        <f>'LTL Discounts'!BY147</f>
        <v>7.19</v>
      </c>
      <c r="F79" s="3">
        <f>'LTL Discounts'!BZ147</f>
        <v>5.97</v>
      </c>
      <c r="G79" s="3">
        <f>'LTL Discounts'!CA147</f>
        <v>4.55</v>
      </c>
      <c r="H79" s="3">
        <f>'LTL Discounts'!CB147</f>
        <v>4.18</v>
      </c>
      <c r="I79" s="3">
        <f>'LTL Discounts'!CC147</f>
        <v>3.45</v>
      </c>
      <c r="J79" s="3" t="s">
        <v>20</v>
      </c>
      <c r="K79" s="3">
        <v>126</v>
      </c>
    </row>
    <row r="80" spans="1:11" x14ac:dyDescent="0.25">
      <c r="A80" s="3" t="s">
        <v>569</v>
      </c>
      <c r="B80" s="3" t="s">
        <v>35</v>
      </c>
      <c r="C80" s="3">
        <v>68.02</v>
      </c>
      <c r="D80" s="3">
        <v>12.14</v>
      </c>
      <c r="E80" s="3">
        <v>8.61</v>
      </c>
      <c r="F80" s="3">
        <v>7.15</v>
      </c>
      <c r="G80" s="3">
        <v>5.45</v>
      </c>
      <c r="H80" s="3">
        <v>5</v>
      </c>
      <c r="I80" s="3">
        <v>4.1399999999999997</v>
      </c>
      <c r="J80" s="3" t="s">
        <v>31</v>
      </c>
      <c r="K80" s="3">
        <v>194</v>
      </c>
    </row>
    <row r="81" spans="1:11" x14ac:dyDescent="0.25">
      <c r="A81" s="3" t="s">
        <v>569</v>
      </c>
      <c r="B81" s="3" t="s">
        <v>36</v>
      </c>
      <c r="C81" s="3">
        <v>56.69</v>
      </c>
      <c r="D81" s="3">
        <v>11.63</v>
      </c>
      <c r="E81" s="3">
        <v>8.27</v>
      </c>
      <c r="F81" s="3">
        <v>6.85</v>
      </c>
      <c r="G81" s="3">
        <v>5.22</v>
      </c>
      <c r="H81" s="3">
        <v>4.78</v>
      </c>
      <c r="I81" s="3">
        <v>3.98</v>
      </c>
      <c r="J81" s="3" t="s">
        <v>23</v>
      </c>
      <c r="K81" s="3">
        <v>328</v>
      </c>
    </row>
    <row r="82" spans="1:11" x14ac:dyDescent="0.25">
      <c r="A82" s="3" t="s">
        <v>569</v>
      </c>
      <c r="B82" s="3" t="s">
        <v>37</v>
      </c>
      <c r="C82" s="3">
        <v>68.02</v>
      </c>
      <c r="D82" s="3">
        <v>12.14</v>
      </c>
      <c r="E82" s="3">
        <v>8.61</v>
      </c>
      <c r="F82" s="3">
        <v>7.15</v>
      </c>
      <c r="G82" s="3">
        <v>5.45</v>
      </c>
      <c r="H82" s="3">
        <v>5</v>
      </c>
      <c r="I82" s="3">
        <v>4.1399999999999997</v>
      </c>
      <c r="J82" s="3" t="s">
        <v>31</v>
      </c>
      <c r="K82" s="3">
        <v>359</v>
      </c>
    </row>
    <row r="83" spans="1:11" x14ac:dyDescent="0.25">
      <c r="A83" s="3" t="s">
        <v>569</v>
      </c>
      <c r="B83" s="3" t="s">
        <v>9</v>
      </c>
      <c r="C83" s="3">
        <v>45.35</v>
      </c>
      <c r="D83" s="3">
        <v>11.13</v>
      </c>
      <c r="E83" s="3">
        <v>7.91</v>
      </c>
      <c r="F83" s="3">
        <v>6.55</v>
      </c>
      <c r="G83" s="3">
        <v>5</v>
      </c>
      <c r="H83" s="3">
        <v>4.59</v>
      </c>
      <c r="I83" s="3">
        <v>3.8</v>
      </c>
      <c r="J83" s="3" t="s">
        <v>22</v>
      </c>
      <c r="K83" s="3">
        <v>83</v>
      </c>
    </row>
    <row r="84" spans="1:11" x14ac:dyDescent="0.25">
      <c r="A84" s="3" t="s">
        <v>569</v>
      </c>
      <c r="B84" s="3" t="s">
        <v>34</v>
      </c>
      <c r="C84" s="3">
        <v>45.35</v>
      </c>
      <c r="D84" s="3">
        <v>11.13</v>
      </c>
      <c r="E84" s="3">
        <v>7.91</v>
      </c>
      <c r="F84" s="3">
        <v>6.55</v>
      </c>
      <c r="G84" s="3">
        <v>5</v>
      </c>
      <c r="H84" s="3">
        <v>4.59</v>
      </c>
      <c r="I84" s="3">
        <v>3.8</v>
      </c>
      <c r="J84" s="3" t="s">
        <v>22</v>
      </c>
      <c r="K84" s="3">
        <v>253</v>
      </c>
    </row>
    <row r="85" spans="1:11" x14ac:dyDescent="0.25">
      <c r="A85" s="3" t="s">
        <v>569</v>
      </c>
      <c r="B85" s="3" t="s">
        <v>3</v>
      </c>
      <c r="C85" s="3">
        <v>34.1</v>
      </c>
      <c r="D85" s="3">
        <v>10.11</v>
      </c>
      <c r="E85" s="3">
        <v>7.19</v>
      </c>
      <c r="F85" s="3">
        <v>5.97</v>
      </c>
      <c r="G85" s="3">
        <v>4.55</v>
      </c>
      <c r="H85" s="3">
        <v>4.18</v>
      </c>
      <c r="I85" s="3">
        <v>3.45</v>
      </c>
      <c r="J85" s="3" t="s">
        <v>20</v>
      </c>
      <c r="K85" s="3">
        <v>124</v>
      </c>
    </row>
    <row r="86" spans="1:11" x14ac:dyDescent="0.25">
      <c r="A86" s="3" t="s">
        <v>569</v>
      </c>
      <c r="B86" s="3" t="s">
        <v>11</v>
      </c>
      <c r="C86" s="3">
        <v>45.35</v>
      </c>
      <c r="D86" s="3">
        <v>11.13</v>
      </c>
      <c r="E86" s="3">
        <v>7.91</v>
      </c>
      <c r="F86" s="3">
        <v>6.55</v>
      </c>
      <c r="G86" s="3">
        <v>5</v>
      </c>
      <c r="H86" s="3">
        <v>4.59</v>
      </c>
      <c r="I86" s="3">
        <v>3.8</v>
      </c>
      <c r="J86" s="3" t="s">
        <v>22</v>
      </c>
      <c r="K86" s="3">
        <v>160</v>
      </c>
    </row>
    <row r="87" spans="1:11" x14ac:dyDescent="0.25">
      <c r="A87" s="3" t="s">
        <v>569</v>
      </c>
      <c r="B87" s="3" t="s">
        <v>1</v>
      </c>
      <c r="C87" s="3">
        <v>32.4</v>
      </c>
      <c r="D87" s="3">
        <v>9.6199999999999992</v>
      </c>
      <c r="E87" s="3">
        <v>6.83</v>
      </c>
      <c r="F87" s="3">
        <v>5.66</v>
      </c>
      <c r="G87" s="3">
        <v>4.32</v>
      </c>
      <c r="H87" s="3">
        <v>3.97</v>
      </c>
      <c r="I87" s="3">
        <v>3.28</v>
      </c>
      <c r="J87" s="3" t="s">
        <v>19</v>
      </c>
      <c r="K87" s="3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K15"/>
  <sheetViews>
    <sheetView workbookViewId="0">
      <selection activeCell="I25" sqref="I25"/>
    </sheetView>
  </sheetViews>
  <sheetFormatPr defaultRowHeight="15" x14ac:dyDescent="0.25"/>
  <cols>
    <col min="1" max="1" width="14" bestFit="1" customWidth="1"/>
    <col min="3" max="3" width="12.85546875" bestFit="1" customWidth="1"/>
    <col min="4" max="4" width="15" bestFit="1" customWidth="1"/>
    <col min="5" max="5" width="12.140625" bestFit="1" customWidth="1"/>
    <col min="8" max="8" width="10.42578125" bestFit="1" customWidth="1"/>
    <col min="9" max="9" width="13.28515625" bestFit="1" customWidth="1"/>
  </cols>
  <sheetData>
    <row r="1" spans="1:11" x14ac:dyDescent="0.25">
      <c r="A1" s="19" t="s">
        <v>43</v>
      </c>
      <c r="B1" s="19" t="s">
        <v>44</v>
      </c>
      <c r="C1" s="19" t="s">
        <v>526</v>
      </c>
      <c r="D1" s="19" t="s">
        <v>525</v>
      </c>
      <c r="E1" s="19" t="s">
        <v>527</v>
      </c>
      <c r="F1" s="6"/>
      <c r="G1" s="6"/>
      <c r="H1" s="6" t="s">
        <v>48</v>
      </c>
      <c r="I1" s="6" t="s">
        <v>49</v>
      </c>
      <c r="J1" s="6"/>
      <c r="K1" t="s">
        <v>547</v>
      </c>
    </row>
    <row r="2" spans="1:11" x14ac:dyDescent="0.25">
      <c r="A2" s="20" t="s">
        <v>21</v>
      </c>
      <c r="B2" s="15">
        <v>0</v>
      </c>
      <c r="C2" s="21" t="s">
        <v>533</v>
      </c>
      <c r="D2" s="21" t="s">
        <v>540</v>
      </c>
      <c r="E2" s="21" t="s">
        <v>536</v>
      </c>
      <c r="F2" s="6"/>
      <c r="G2" s="6"/>
      <c r="H2" s="11">
        <f>AVERAGE('LTL Discounts'!S3:Y28)</f>
        <v>0.2999448938184282</v>
      </c>
      <c r="I2" s="11">
        <f>AVERAGE('Parcel Discounts'!I3:J28)</f>
        <v>0.30106735741633955</v>
      </c>
      <c r="J2" s="11"/>
    </row>
    <row r="3" spans="1:11" x14ac:dyDescent="0.25">
      <c r="A3" s="20" t="s">
        <v>20</v>
      </c>
      <c r="B3" s="16">
        <v>7.0000000000000007E-2</v>
      </c>
      <c r="C3" s="17" t="s">
        <v>532</v>
      </c>
      <c r="D3" s="17" t="s">
        <v>534</v>
      </c>
      <c r="E3" s="17" t="s">
        <v>537</v>
      </c>
      <c r="H3" s="11">
        <f>AVERAGE('LTL Discounts'!S40:Y65)</f>
        <v>0.24712744929484062</v>
      </c>
      <c r="I3" s="11">
        <f>AVERAGE('Parcel Discounts'!I40:J65)</f>
        <v>0.24520587455314979</v>
      </c>
      <c r="J3" s="11"/>
      <c r="K3" s="11">
        <v>7.0000000000000007E-2</v>
      </c>
    </row>
    <row r="4" spans="1:11" x14ac:dyDescent="0.25">
      <c r="A4" s="20" t="s">
        <v>19</v>
      </c>
      <c r="B4" s="18">
        <v>0.12</v>
      </c>
      <c r="C4" s="17" t="s">
        <v>531</v>
      </c>
      <c r="D4" s="17" t="s">
        <v>535</v>
      </c>
      <c r="E4" s="17" t="s">
        <v>538</v>
      </c>
      <c r="H4" s="11">
        <f>AVERAGE('LTL Discounts'!S77:Y102)</f>
        <v>0.20445584457973395</v>
      </c>
      <c r="I4" s="11">
        <f>AVERAGE('Parcel Discounts'!I77:J102)</f>
        <v>0.20100956735572123</v>
      </c>
      <c r="J4" s="11"/>
      <c r="K4" s="11">
        <v>0.12</v>
      </c>
    </row>
    <row r="5" spans="1:11" x14ac:dyDescent="0.25">
      <c r="A5" s="20" t="s">
        <v>18</v>
      </c>
      <c r="B5" s="18">
        <v>0.18</v>
      </c>
      <c r="C5" s="17" t="s">
        <v>530</v>
      </c>
      <c r="D5" s="17" t="s">
        <v>529</v>
      </c>
      <c r="E5" s="17" t="s">
        <v>528</v>
      </c>
      <c r="H5" s="11">
        <f>AVERAGE('LTL Discounts'!S114:Y139)</f>
        <v>0.14627481808858642</v>
      </c>
      <c r="I5" s="11">
        <f>AVERAGE('Parcel Discounts'!I114:J139)</f>
        <v>0.14444240874822498</v>
      </c>
      <c r="J5" s="11"/>
      <c r="K5" s="11">
        <v>0.18</v>
      </c>
    </row>
    <row r="7" spans="1:11" x14ac:dyDescent="0.25">
      <c r="A7" s="22" t="s">
        <v>539</v>
      </c>
    </row>
    <row r="10" spans="1:11" x14ac:dyDescent="0.25">
      <c r="A10" s="23" t="s">
        <v>541</v>
      </c>
    </row>
    <row r="11" spans="1:11" x14ac:dyDescent="0.25">
      <c r="A11" s="24" t="s">
        <v>542</v>
      </c>
    </row>
    <row r="12" spans="1:11" x14ac:dyDescent="0.25">
      <c r="A12" s="23"/>
    </row>
    <row r="13" spans="1:11" x14ac:dyDescent="0.25">
      <c r="A13" s="23" t="s">
        <v>543</v>
      </c>
    </row>
    <row r="14" spans="1:11" x14ac:dyDescent="0.25">
      <c r="A14" s="24" t="s">
        <v>544</v>
      </c>
    </row>
    <row r="15" spans="1:11" x14ac:dyDescent="0.25">
      <c r="A15" s="24" t="s">
        <v>545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6"/>
  <sheetViews>
    <sheetView workbookViewId="0">
      <pane ySplit="1" topLeftCell="A2" activePane="bottomLeft" state="frozen"/>
      <selection pane="bottomLeft" activeCell="M4" sqref="M4"/>
    </sheetView>
  </sheetViews>
  <sheetFormatPr defaultRowHeight="15" x14ac:dyDescent="0.25"/>
  <cols>
    <col min="1" max="1" width="59.42578125" bestFit="1" customWidth="1"/>
    <col min="2" max="2" width="26.42578125" bestFit="1" customWidth="1"/>
    <col min="3" max="3" width="22.28515625" bestFit="1" customWidth="1"/>
    <col min="4" max="4" width="16.140625" bestFit="1" customWidth="1"/>
    <col min="5" max="5" width="14.85546875" bestFit="1" customWidth="1"/>
    <col min="11" max="12" width="14.85546875" bestFit="1" customWidth="1"/>
    <col min="13" max="13" width="12.140625" bestFit="1" customWidth="1"/>
  </cols>
  <sheetData>
    <row r="1" spans="1:14" x14ac:dyDescent="0.25">
      <c r="A1" s="6" t="s">
        <v>521</v>
      </c>
      <c r="B1" s="6" t="s">
        <v>520</v>
      </c>
      <c r="C1" s="6" t="s">
        <v>522</v>
      </c>
      <c r="D1" s="6" t="s">
        <v>523</v>
      </c>
      <c r="E1" s="6" t="s">
        <v>524</v>
      </c>
    </row>
    <row r="2" spans="1:14" x14ac:dyDescent="0.25">
      <c r="A2" t="s">
        <v>55</v>
      </c>
      <c r="B2">
        <v>276</v>
      </c>
      <c r="C2">
        <v>258</v>
      </c>
      <c r="D2">
        <f>B2/20</f>
        <v>13.8</v>
      </c>
      <c r="E2" s="14">
        <f>C2/21</f>
        <v>12.285714285714286</v>
      </c>
      <c r="I2" s="6" t="s">
        <v>43</v>
      </c>
      <c r="J2" s="6" t="s">
        <v>44</v>
      </c>
      <c r="K2" s="6" t="s">
        <v>48</v>
      </c>
      <c r="L2" s="6" t="s">
        <v>526</v>
      </c>
      <c r="M2" s="6" t="s">
        <v>525</v>
      </c>
      <c r="N2" s="6" t="s">
        <v>527</v>
      </c>
    </row>
    <row r="3" spans="1:14" x14ac:dyDescent="0.25">
      <c r="A3" t="s">
        <v>56</v>
      </c>
      <c r="B3">
        <v>207</v>
      </c>
      <c r="C3">
        <v>99</v>
      </c>
      <c r="D3">
        <f t="shared" ref="D3:D66" si="0">B3/20</f>
        <v>10.35</v>
      </c>
      <c r="E3" s="14">
        <f t="shared" ref="E3:E66" si="1">C3/21</f>
        <v>4.7142857142857144</v>
      </c>
      <c r="I3">
        <v>1</v>
      </c>
      <c r="J3">
        <v>0</v>
      </c>
      <c r="K3" s="11">
        <v>0.2999448938184282</v>
      </c>
      <c r="L3" t="s">
        <v>533</v>
      </c>
      <c r="M3" t="s">
        <v>540</v>
      </c>
      <c r="N3" t="s">
        <v>536</v>
      </c>
    </row>
    <row r="4" spans="1:14" x14ac:dyDescent="0.25">
      <c r="A4" t="s">
        <v>57</v>
      </c>
      <c r="B4">
        <v>183</v>
      </c>
      <c r="C4">
        <v>185</v>
      </c>
      <c r="D4">
        <f t="shared" si="0"/>
        <v>9.15</v>
      </c>
      <c r="E4" s="14">
        <f t="shared" si="1"/>
        <v>8.8095238095238102</v>
      </c>
      <c r="I4">
        <v>2</v>
      </c>
      <c r="J4">
        <v>7.0000000000000007E-2</v>
      </c>
      <c r="K4" s="11">
        <v>0.24712744929484062</v>
      </c>
      <c r="L4" t="s">
        <v>532</v>
      </c>
      <c r="M4" t="s">
        <v>534</v>
      </c>
      <c r="N4" t="s">
        <v>537</v>
      </c>
    </row>
    <row r="5" spans="1:14" x14ac:dyDescent="0.25">
      <c r="A5" t="s">
        <v>58</v>
      </c>
      <c r="B5">
        <v>143</v>
      </c>
      <c r="C5">
        <v>93</v>
      </c>
      <c r="D5">
        <f t="shared" si="0"/>
        <v>7.15</v>
      </c>
      <c r="E5" s="14">
        <f t="shared" si="1"/>
        <v>4.4285714285714288</v>
      </c>
      <c r="I5">
        <v>3</v>
      </c>
      <c r="J5">
        <v>0.12</v>
      </c>
      <c r="K5" s="11">
        <v>0.20445584457973395</v>
      </c>
      <c r="L5" t="s">
        <v>531</v>
      </c>
      <c r="M5" t="s">
        <v>535</v>
      </c>
      <c r="N5" t="s">
        <v>538</v>
      </c>
    </row>
    <row r="6" spans="1:14" x14ac:dyDescent="0.25">
      <c r="A6" t="s">
        <v>59</v>
      </c>
      <c r="B6">
        <v>111</v>
      </c>
      <c r="C6">
        <v>94</v>
      </c>
      <c r="D6">
        <f t="shared" si="0"/>
        <v>5.55</v>
      </c>
      <c r="E6" s="14">
        <f t="shared" si="1"/>
        <v>4.4761904761904763</v>
      </c>
      <c r="I6">
        <v>4</v>
      </c>
      <c r="J6">
        <v>0.18</v>
      </c>
      <c r="K6" s="11">
        <v>0.14627481808858642</v>
      </c>
      <c r="L6" t="s">
        <v>530</v>
      </c>
      <c r="M6" t="s">
        <v>529</v>
      </c>
      <c r="N6" t="s">
        <v>528</v>
      </c>
    </row>
    <row r="7" spans="1:14" x14ac:dyDescent="0.25">
      <c r="A7" t="s">
        <v>60</v>
      </c>
      <c r="B7">
        <v>92</v>
      </c>
      <c r="C7">
        <v>8</v>
      </c>
      <c r="D7">
        <f t="shared" si="0"/>
        <v>4.5999999999999996</v>
      </c>
      <c r="E7" s="14">
        <f t="shared" si="1"/>
        <v>0.38095238095238093</v>
      </c>
    </row>
    <row r="8" spans="1:14" x14ac:dyDescent="0.25">
      <c r="A8" t="s">
        <v>61</v>
      </c>
      <c r="B8">
        <v>91</v>
      </c>
      <c r="C8">
        <v>182</v>
      </c>
      <c r="D8">
        <f t="shared" si="0"/>
        <v>4.55</v>
      </c>
      <c r="E8" s="14">
        <f t="shared" si="1"/>
        <v>8.6666666666666661</v>
      </c>
    </row>
    <row r="9" spans="1:14" x14ac:dyDescent="0.25">
      <c r="A9" t="s">
        <v>62</v>
      </c>
      <c r="B9">
        <v>87</v>
      </c>
      <c r="C9">
        <v>98</v>
      </c>
      <c r="D9">
        <f t="shared" si="0"/>
        <v>4.3499999999999996</v>
      </c>
      <c r="E9" s="14">
        <f t="shared" si="1"/>
        <v>4.666666666666667</v>
      </c>
    </row>
    <row r="10" spans="1:14" x14ac:dyDescent="0.25">
      <c r="A10" t="s">
        <v>63</v>
      </c>
      <c r="B10">
        <v>87</v>
      </c>
      <c r="C10">
        <v>61</v>
      </c>
      <c r="D10">
        <f t="shared" si="0"/>
        <v>4.3499999999999996</v>
      </c>
      <c r="E10" s="14">
        <f t="shared" si="1"/>
        <v>2.9047619047619047</v>
      </c>
    </row>
    <row r="11" spans="1:14" x14ac:dyDescent="0.25">
      <c r="A11" t="s">
        <v>64</v>
      </c>
      <c r="B11">
        <v>70</v>
      </c>
      <c r="C11">
        <v>48</v>
      </c>
      <c r="D11">
        <f t="shared" si="0"/>
        <v>3.5</v>
      </c>
      <c r="E11" s="14">
        <f t="shared" si="1"/>
        <v>2.2857142857142856</v>
      </c>
    </row>
    <row r="12" spans="1:14" x14ac:dyDescent="0.25">
      <c r="A12" t="s">
        <v>65</v>
      </c>
      <c r="B12">
        <v>65</v>
      </c>
      <c r="C12">
        <v>45</v>
      </c>
      <c r="D12">
        <f t="shared" si="0"/>
        <v>3.25</v>
      </c>
      <c r="E12" s="14">
        <f t="shared" si="1"/>
        <v>2.1428571428571428</v>
      </c>
    </row>
    <row r="13" spans="1:14" x14ac:dyDescent="0.25">
      <c r="A13" t="s">
        <v>66</v>
      </c>
      <c r="B13">
        <v>63</v>
      </c>
      <c r="C13">
        <v>2</v>
      </c>
      <c r="D13">
        <f t="shared" si="0"/>
        <v>3.15</v>
      </c>
      <c r="E13" s="14">
        <f t="shared" si="1"/>
        <v>9.5238095238095233E-2</v>
      </c>
    </row>
    <row r="14" spans="1:14" x14ac:dyDescent="0.25">
      <c r="A14" t="s">
        <v>67</v>
      </c>
      <c r="B14">
        <v>63</v>
      </c>
      <c r="C14">
        <v>57</v>
      </c>
      <c r="D14">
        <f t="shared" si="0"/>
        <v>3.15</v>
      </c>
      <c r="E14" s="14">
        <f t="shared" si="1"/>
        <v>2.7142857142857144</v>
      </c>
    </row>
    <row r="15" spans="1:14" x14ac:dyDescent="0.25">
      <c r="A15" t="s">
        <v>68</v>
      </c>
      <c r="B15">
        <v>51</v>
      </c>
      <c r="C15">
        <v>48</v>
      </c>
      <c r="D15">
        <f t="shared" si="0"/>
        <v>2.5499999999999998</v>
      </c>
      <c r="E15" s="14">
        <f t="shared" si="1"/>
        <v>2.2857142857142856</v>
      </c>
    </row>
    <row r="16" spans="1:14" x14ac:dyDescent="0.25">
      <c r="A16" t="s">
        <v>69</v>
      </c>
      <c r="B16">
        <v>50</v>
      </c>
      <c r="C16">
        <v>44</v>
      </c>
      <c r="D16">
        <f t="shared" si="0"/>
        <v>2.5</v>
      </c>
      <c r="E16" s="14">
        <f t="shared" si="1"/>
        <v>2.0952380952380953</v>
      </c>
    </row>
    <row r="17" spans="1:5" x14ac:dyDescent="0.25">
      <c r="A17" t="s">
        <v>70</v>
      </c>
      <c r="B17">
        <v>50</v>
      </c>
      <c r="C17">
        <v>59</v>
      </c>
      <c r="D17">
        <f t="shared" si="0"/>
        <v>2.5</v>
      </c>
      <c r="E17" s="14">
        <f t="shared" si="1"/>
        <v>2.8095238095238093</v>
      </c>
    </row>
    <row r="18" spans="1:5" x14ac:dyDescent="0.25">
      <c r="A18" t="s">
        <v>71</v>
      </c>
      <c r="B18">
        <v>50</v>
      </c>
      <c r="C18">
        <v>29</v>
      </c>
      <c r="D18">
        <f t="shared" si="0"/>
        <v>2.5</v>
      </c>
      <c r="E18" s="14">
        <f t="shared" si="1"/>
        <v>1.3809523809523809</v>
      </c>
    </row>
    <row r="19" spans="1:5" x14ac:dyDescent="0.25">
      <c r="A19" t="s">
        <v>72</v>
      </c>
      <c r="B19">
        <v>47</v>
      </c>
      <c r="C19">
        <v>36</v>
      </c>
      <c r="D19">
        <f t="shared" si="0"/>
        <v>2.35</v>
      </c>
      <c r="E19" s="14">
        <f t="shared" si="1"/>
        <v>1.7142857142857142</v>
      </c>
    </row>
    <row r="20" spans="1:5" x14ac:dyDescent="0.25">
      <c r="A20" t="s">
        <v>73</v>
      </c>
      <c r="B20">
        <v>46</v>
      </c>
      <c r="C20" t="e">
        <v>#N/A</v>
      </c>
      <c r="D20">
        <f t="shared" si="0"/>
        <v>2.2999999999999998</v>
      </c>
      <c r="E20" s="14" t="e">
        <f t="shared" si="1"/>
        <v>#N/A</v>
      </c>
    </row>
    <row r="21" spans="1:5" x14ac:dyDescent="0.25">
      <c r="A21" t="s">
        <v>74</v>
      </c>
      <c r="B21">
        <v>43</v>
      </c>
      <c r="C21">
        <v>44</v>
      </c>
      <c r="D21">
        <f t="shared" si="0"/>
        <v>2.15</v>
      </c>
      <c r="E21" s="14">
        <f t="shared" si="1"/>
        <v>2.0952380952380953</v>
      </c>
    </row>
    <row r="22" spans="1:5" x14ac:dyDescent="0.25">
      <c r="A22" t="s">
        <v>75</v>
      </c>
      <c r="B22">
        <v>42</v>
      </c>
      <c r="C22">
        <v>20</v>
      </c>
      <c r="D22">
        <f t="shared" si="0"/>
        <v>2.1</v>
      </c>
      <c r="E22" s="14">
        <f t="shared" si="1"/>
        <v>0.95238095238095233</v>
      </c>
    </row>
    <row r="23" spans="1:5" x14ac:dyDescent="0.25">
      <c r="A23" t="s">
        <v>76</v>
      </c>
      <c r="B23">
        <v>41</v>
      </c>
      <c r="C23">
        <v>13</v>
      </c>
      <c r="D23">
        <f t="shared" si="0"/>
        <v>2.0499999999999998</v>
      </c>
      <c r="E23" s="14">
        <f t="shared" si="1"/>
        <v>0.61904761904761907</v>
      </c>
    </row>
    <row r="24" spans="1:5" x14ac:dyDescent="0.25">
      <c r="A24" t="s">
        <v>77</v>
      </c>
      <c r="B24">
        <v>32</v>
      </c>
      <c r="C24" t="e">
        <v>#N/A</v>
      </c>
      <c r="D24">
        <f t="shared" si="0"/>
        <v>1.6</v>
      </c>
      <c r="E24" s="14" t="e">
        <f t="shared" si="1"/>
        <v>#N/A</v>
      </c>
    </row>
    <row r="25" spans="1:5" x14ac:dyDescent="0.25">
      <c r="A25" t="s">
        <v>78</v>
      </c>
      <c r="B25">
        <v>31</v>
      </c>
      <c r="C25">
        <v>19</v>
      </c>
      <c r="D25">
        <f t="shared" si="0"/>
        <v>1.55</v>
      </c>
      <c r="E25" s="14">
        <f t="shared" si="1"/>
        <v>0.90476190476190477</v>
      </c>
    </row>
    <row r="26" spans="1:5" x14ac:dyDescent="0.25">
      <c r="A26" t="s">
        <v>79</v>
      </c>
      <c r="B26">
        <v>28</v>
      </c>
      <c r="C26">
        <v>26</v>
      </c>
      <c r="D26">
        <f t="shared" si="0"/>
        <v>1.4</v>
      </c>
      <c r="E26" s="14">
        <f t="shared" si="1"/>
        <v>1.2380952380952381</v>
      </c>
    </row>
    <row r="27" spans="1:5" x14ac:dyDescent="0.25">
      <c r="A27" t="s">
        <v>80</v>
      </c>
      <c r="B27">
        <v>26</v>
      </c>
      <c r="C27">
        <v>27</v>
      </c>
      <c r="D27">
        <f t="shared" si="0"/>
        <v>1.3</v>
      </c>
      <c r="E27" s="14">
        <f t="shared" si="1"/>
        <v>1.2857142857142858</v>
      </c>
    </row>
    <row r="28" spans="1:5" x14ac:dyDescent="0.25">
      <c r="A28" t="s">
        <v>81</v>
      </c>
      <c r="B28">
        <v>25</v>
      </c>
      <c r="C28">
        <v>20</v>
      </c>
      <c r="D28">
        <f t="shared" si="0"/>
        <v>1.25</v>
      </c>
      <c r="E28" s="14">
        <f t="shared" si="1"/>
        <v>0.95238095238095233</v>
      </c>
    </row>
    <row r="29" spans="1:5" x14ac:dyDescent="0.25">
      <c r="A29" t="s">
        <v>82</v>
      </c>
      <c r="B29">
        <v>24</v>
      </c>
      <c r="C29">
        <v>17</v>
      </c>
      <c r="D29">
        <f t="shared" si="0"/>
        <v>1.2</v>
      </c>
      <c r="E29" s="14">
        <f t="shared" si="1"/>
        <v>0.80952380952380953</v>
      </c>
    </row>
    <row r="30" spans="1:5" x14ac:dyDescent="0.25">
      <c r="A30" t="s">
        <v>83</v>
      </c>
      <c r="B30">
        <v>24</v>
      </c>
      <c r="C30">
        <v>26</v>
      </c>
      <c r="D30">
        <f t="shared" si="0"/>
        <v>1.2</v>
      </c>
      <c r="E30" s="14">
        <f t="shared" si="1"/>
        <v>1.2380952380952381</v>
      </c>
    </row>
    <row r="31" spans="1:5" x14ac:dyDescent="0.25">
      <c r="A31" t="s">
        <v>84</v>
      </c>
      <c r="B31">
        <v>23</v>
      </c>
      <c r="C31">
        <v>51</v>
      </c>
      <c r="D31">
        <f t="shared" si="0"/>
        <v>1.1499999999999999</v>
      </c>
      <c r="E31" s="14">
        <f t="shared" si="1"/>
        <v>2.4285714285714284</v>
      </c>
    </row>
    <row r="32" spans="1:5" x14ac:dyDescent="0.25">
      <c r="A32" t="s">
        <v>85</v>
      </c>
      <c r="B32">
        <v>23</v>
      </c>
      <c r="C32">
        <v>9</v>
      </c>
      <c r="D32">
        <f t="shared" si="0"/>
        <v>1.1499999999999999</v>
      </c>
      <c r="E32" s="14">
        <f t="shared" si="1"/>
        <v>0.42857142857142855</v>
      </c>
    </row>
    <row r="33" spans="1:5" x14ac:dyDescent="0.25">
      <c r="A33" t="s">
        <v>86</v>
      </c>
      <c r="B33">
        <v>22</v>
      </c>
      <c r="C33">
        <v>23</v>
      </c>
      <c r="D33">
        <f t="shared" si="0"/>
        <v>1.1000000000000001</v>
      </c>
      <c r="E33" s="14">
        <f t="shared" si="1"/>
        <v>1.0952380952380953</v>
      </c>
    </row>
    <row r="34" spans="1:5" x14ac:dyDescent="0.25">
      <c r="A34" t="s">
        <v>87</v>
      </c>
      <c r="B34">
        <v>21</v>
      </c>
      <c r="C34">
        <v>34</v>
      </c>
      <c r="D34">
        <f t="shared" si="0"/>
        <v>1.05</v>
      </c>
      <c r="E34" s="14">
        <f t="shared" si="1"/>
        <v>1.6190476190476191</v>
      </c>
    </row>
    <row r="35" spans="1:5" x14ac:dyDescent="0.25">
      <c r="A35" t="s">
        <v>88</v>
      </c>
      <c r="B35">
        <v>21</v>
      </c>
      <c r="C35">
        <v>23</v>
      </c>
      <c r="D35">
        <f t="shared" si="0"/>
        <v>1.05</v>
      </c>
      <c r="E35" s="14">
        <f t="shared" si="1"/>
        <v>1.0952380952380953</v>
      </c>
    </row>
    <row r="36" spans="1:5" x14ac:dyDescent="0.25">
      <c r="A36" t="s">
        <v>89</v>
      </c>
      <c r="B36">
        <v>21</v>
      </c>
      <c r="C36">
        <v>9</v>
      </c>
      <c r="D36">
        <f t="shared" si="0"/>
        <v>1.05</v>
      </c>
      <c r="E36" s="14">
        <f t="shared" si="1"/>
        <v>0.42857142857142855</v>
      </c>
    </row>
    <row r="37" spans="1:5" x14ac:dyDescent="0.25">
      <c r="A37" t="s">
        <v>90</v>
      </c>
      <c r="B37">
        <v>20</v>
      </c>
      <c r="C37">
        <v>10</v>
      </c>
      <c r="D37">
        <f t="shared" si="0"/>
        <v>1</v>
      </c>
      <c r="E37" s="14">
        <f t="shared" si="1"/>
        <v>0.47619047619047616</v>
      </c>
    </row>
    <row r="38" spans="1:5" x14ac:dyDescent="0.25">
      <c r="A38" t="s">
        <v>91</v>
      </c>
      <c r="B38">
        <v>20</v>
      </c>
      <c r="C38" t="e">
        <v>#N/A</v>
      </c>
      <c r="D38">
        <f t="shared" si="0"/>
        <v>1</v>
      </c>
      <c r="E38" s="14" t="e">
        <f t="shared" si="1"/>
        <v>#N/A</v>
      </c>
    </row>
    <row r="39" spans="1:5" x14ac:dyDescent="0.25">
      <c r="A39" t="s">
        <v>92</v>
      </c>
      <c r="B39">
        <v>20</v>
      </c>
      <c r="C39">
        <v>27</v>
      </c>
      <c r="D39">
        <f t="shared" si="0"/>
        <v>1</v>
      </c>
      <c r="E39" s="14">
        <f t="shared" si="1"/>
        <v>1.2857142857142858</v>
      </c>
    </row>
    <row r="40" spans="1:5" x14ac:dyDescent="0.25">
      <c r="A40" t="s">
        <v>93</v>
      </c>
      <c r="B40">
        <v>20</v>
      </c>
      <c r="C40">
        <v>21</v>
      </c>
      <c r="D40">
        <f t="shared" si="0"/>
        <v>1</v>
      </c>
      <c r="E40" s="14">
        <f t="shared" si="1"/>
        <v>1</v>
      </c>
    </row>
    <row r="41" spans="1:5" x14ac:dyDescent="0.25">
      <c r="A41" t="s">
        <v>94</v>
      </c>
      <c r="B41">
        <v>19</v>
      </c>
      <c r="C41">
        <v>22</v>
      </c>
      <c r="D41">
        <f t="shared" si="0"/>
        <v>0.95</v>
      </c>
      <c r="E41" s="14">
        <f t="shared" si="1"/>
        <v>1.0476190476190477</v>
      </c>
    </row>
    <row r="42" spans="1:5" x14ac:dyDescent="0.25">
      <c r="A42" t="s">
        <v>95</v>
      </c>
      <c r="B42">
        <v>19</v>
      </c>
      <c r="C42">
        <v>6</v>
      </c>
      <c r="D42">
        <f t="shared" si="0"/>
        <v>0.95</v>
      </c>
      <c r="E42" s="14">
        <f t="shared" si="1"/>
        <v>0.2857142857142857</v>
      </c>
    </row>
    <row r="43" spans="1:5" x14ac:dyDescent="0.25">
      <c r="A43" t="s">
        <v>96</v>
      </c>
      <c r="B43">
        <v>19</v>
      </c>
      <c r="C43" t="e">
        <v>#N/A</v>
      </c>
      <c r="D43">
        <f t="shared" si="0"/>
        <v>0.95</v>
      </c>
      <c r="E43" s="14" t="e">
        <f t="shared" si="1"/>
        <v>#N/A</v>
      </c>
    </row>
    <row r="44" spans="1:5" x14ac:dyDescent="0.25">
      <c r="A44" t="s">
        <v>97</v>
      </c>
      <c r="B44">
        <v>19</v>
      </c>
      <c r="C44" t="e">
        <v>#N/A</v>
      </c>
      <c r="D44">
        <f t="shared" si="0"/>
        <v>0.95</v>
      </c>
      <c r="E44" s="14" t="e">
        <f t="shared" si="1"/>
        <v>#N/A</v>
      </c>
    </row>
    <row r="45" spans="1:5" x14ac:dyDescent="0.25">
      <c r="A45" t="s">
        <v>98</v>
      </c>
      <c r="B45">
        <v>17</v>
      </c>
      <c r="C45">
        <v>3</v>
      </c>
      <c r="D45">
        <f t="shared" si="0"/>
        <v>0.85</v>
      </c>
      <c r="E45" s="14">
        <f t="shared" si="1"/>
        <v>0.14285714285714285</v>
      </c>
    </row>
    <row r="46" spans="1:5" x14ac:dyDescent="0.25">
      <c r="A46" t="s">
        <v>99</v>
      </c>
      <c r="B46">
        <v>17</v>
      </c>
      <c r="C46">
        <v>4</v>
      </c>
      <c r="D46">
        <f t="shared" si="0"/>
        <v>0.85</v>
      </c>
      <c r="E46" s="14">
        <f t="shared" si="1"/>
        <v>0.19047619047619047</v>
      </c>
    </row>
    <row r="47" spans="1:5" x14ac:dyDescent="0.25">
      <c r="A47" t="s">
        <v>100</v>
      </c>
      <c r="B47">
        <v>17</v>
      </c>
      <c r="C47">
        <v>16</v>
      </c>
      <c r="D47">
        <f t="shared" si="0"/>
        <v>0.85</v>
      </c>
      <c r="E47" s="14">
        <f t="shared" si="1"/>
        <v>0.76190476190476186</v>
      </c>
    </row>
    <row r="48" spans="1:5" x14ac:dyDescent="0.25">
      <c r="A48" t="s">
        <v>101</v>
      </c>
      <c r="B48">
        <v>16</v>
      </c>
      <c r="C48">
        <v>21</v>
      </c>
      <c r="D48">
        <f t="shared" si="0"/>
        <v>0.8</v>
      </c>
      <c r="E48" s="14">
        <f t="shared" si="1"/>
        <v>1</v>
      </c>
    </row>
    <row r="49" spans="1:5" x14ac:dyDescent="0.25">
      <c r="A49" t="s">
        <v>102</v>
      </c>
      <c r="B49">
        <v>16</v>
      </c>
      <c r="C49">
        <v>14</v>
      </c>
      <c r="D49">
        <f t="shared" si="0"/>
        <v>0.8</v>
      </c>
      <c r="E49" s="14">
        <f t="shared" si="1"/>
        <v>0.66666666666666663</v>
      </c>
    </row>
    <row r="50" spans="1:5" x14ac:dyDescent="0.25">
      <c r="A50" t="s">
        <v>103</v>
      </c>
      <c r="B50">
        <v>15</v>
      </c>
      <c r="C50">
        <v>18</v>
      </c>
      <c r="D50">
        <f t="shared" si="0"/>
        <v>0.75</v>
      </c>
      <c r="E50" s="14">
        <f t="shared" si="1"/>
        <v>0.8571428571428571</v>
      </c>
    </row>
    <row r="51" spans="1:5" x14ac:dyDescent="0.25">
      <c r="A51" t="s">
        <v>104</v>
      </c>
      <c r="B51">
        <v>15</v>
      </c>
      <c r="C51" t="e">
        <v>#N/A</v>
      </c>
      <c r="D51">
        <f t="shared" si="0"/>
        <v>0.75</v>
      </c>
      <c r="E51" s="14" t="e">
        <f t="shared" si="1"/>
        <v>#N/A</v>
      </c>
    </row>
    <row r="52" spans="1:5" x14ac:dyDescent="0.25">
      <c r="A52" t="s">
        <v>105</v>
      </c>
      <c r="B52">
        <v>15</v>
      </c>
      <c r="C52">
        <v>8</v>
      </c>
      <c r="D52">
        <f t="shared" si="0"/>
        <v>0.75</v>
      </c>
      <c r="E52" s="14">
        <f t="shared" si="1"/>
        <v>0.38095238095238093</v>
      </c>
    </row>
    <row r="53" spans="1:5" x14ac:dyDescent="0.25">
      <c r="A53" t="s">
        <v>106</v>
      </c>
      <c r="B53">
        <v>15</v>
      </c>
      <c r="C53">
        <v>11</v>
      </c>
      <c r="D53">
        <f t="shared" si="0"/>
        <v>0.75</v>
      </c>
      <c r="E53" s="14">
        <f t="shared" si="1"/>
        <v>0.52380952380952384</v>
      </c>
    </row>
    <row r="54" spans="1:5" x14ac:dyDescent="0.25">
      <c r="A54" t="s">
        <v>107</v>
      </c>
      <c r="B54">
        <v>14</v>
      </c>
      <c r="C54">
        <v>14</v>
      </c>
      <c r="D54">
        <f t="shared" si="0"/>
        <v>0.7</v>
      </c>
      <c r="E54" s="14">
        <f t="shared" si="1"/>
        <v>0.66666666666666663</v>
      </c>
    </row>
    <row r="55" spans="1:5" x14ac:dyDescent="0.25">
      <c r="A55" t="s">
        <v>108</v>
      </c>
      <c r="B55">
        <v>14</v>
      </c>
      <c r="C55">
        <v>18</v>
      </c>
      <c r="D55">
        <f t="shared" si="0"/>
        <v>0.7</v>
      </c>
      <c r="E55" s="14">
        <f t="shared" si="1"/>
        <v>0.8571428571428571</v>
      </c>
    </row>
    <row r="56" spans="1:5" x14ac:dyDescent="0.25">
      <c r="A56" t="s">
        <v>109</v>
      </c>
      <c r="B56">
        <v>14</v>
      </c>
      <c r="C56" t="e">
        <v>#N/A</v>
      </c>
      <c r="D56">
        <f t="shared" si="0"/>
        <v>0.7</v>
      </c>
      <c r="E56" s="14" t="e">
        <f t="shared" si="1"/>
        <v>#N/A</v>
      </c>
    </row>
    <row r="57" spans="1:5" x14ac:dyDescent="0.25">
      <c r="A57" t="s">
        <v>110</v>
      </c>
      <c r="B57">
        <v>13</v>
      </c>
      <c r="C57">
        <v>16</v>
      </c>
      <c r="D57">
        <f t="shared" si="0"/>
        <v>0.65</v>
      </c>
      <c r="E57" s="14">
        <f t="shared" si="1"/>
        <v>0.76190476190476186</v>
      </c>
    </row>
    <row r="58" spans="1:5" x14ac:dyDescent="0.25">
      <c r="A58" t="s">
        <v>111</v>
      </c>
      <c r="B58">
        <v>13</v>
      </c>
      <c r="C58">
        <v>13</v>
      </c>
      <c r="D58">
        <f t="shared" si="0"/>
        <v>0.65</v>
      </c>
      <c r="E58" s="14">
        <f t="shared" si="1"/>
        <v>0.61904761904761907</v>
      </c>
    </row>
    <row r="59" spans="1:5" x14ac:dyDescent="0.25">
      <c r="A59" t="s">
        <v>112</v>
      </c>
      <c r="B59">
        <v>13</v>
      </c>
      <c r="C59">
        <v>1</v>
      </c>
      <c r="D59">
        <f t="shared" si="0"/>
        <v>0.65</v>
      </c>
      <c r="E59" s="14">
        <f t="shared" si="1"/>
        <v>4.7619047619047616E-2</v>
      </c>
    </row>
    <row r="60" spans="1:5" x14ac:dyDescent="0.25">
      <c r="A60" t="s">
        <v>113</v>
      </c>
      <c r="B60">
        <v>13</v>
      </c>
      <c r="C60">
        <v>5</v>
      </c>
      <c r="D60">
        <f t="shared" si="0"/>
        <v>0.65</v>
      </c>
      <c r="E60" s="14">
        <f t="shared" si="1"/>
        <v>0.23809523809523808</v>
      </c>
    </row>
    <row r="61" spans="1:5" x14ac:dyDescent="0.25">
      <c r="A61" t="s">
        <v>114</v>
      </c>
      <c r="B61">
        <v>13</v>
      </c>
      <c r="C61">
        <v>18</v>
      </c>
      <c r="D61">
        <f t="shared" si="0"/>
        <v>0.65</v>
      </c>
      <c r="E61" s="14">
        <f t="shared" si="1"/>
        <v>0.8571428571428571</v>
      </c>
    </row>
    <row r="62" spans="1:5" x14ac:dyDescent="0.25">
      <c r="A62" t="s">
        <v>115</v>
      </c>
      <c r="B62">
        <v>13</v>
      </c>
      <c r="C62">
        <v>7</v>
      </c>
      <c r="D62">
        <f t="shared" si="0"/>
        <v>0.65</v>
      </c>
      <c r="E62" s="14">
        <f t="shared" si="1"/>
        <v>0.33333333333333331</v>
      </c>
    </row>
    <row r="63" spans="1:5" x14ac:dyDescent="0.25">
      <c r="A63" t="s">
        <v>116</v>
      </c>
      <c r="B63">
        <v>12</v>
      </c>
      <c r="C63">
        <v>6</v>
      </c>
      <c r="D63">
        <f t="shared" si="0"/>
        <v>0.6</v>
      </c>
      <c r="E63" s="14">
        <f t="shared" si="1"/>
        <v>0.2857142857142857</v>
      </c>
    </row>
    <row r="64" spans="1:5" x14ac:dyDescent="0.25">
      <c r="A64" t="s">
        <v>117</v>
      </c>
      <c r="B64">
        <v>12</v>
      </c>
      <c r="C64" t="e">
        <v>#N/A</v>
      </c>
      <c r="D64">
        <f t="shared" si="0"/>
        <v>0.6</v>
      </c>
      <c r="E64" s="14" t="e">
        <f t="shared" si="1"/>
        <v>#N/A</v>
      </c>
    </row>
    <row r="65" spans="1:5" x14ac:dyDescent="0.25">
      <c r="A65" t="s">
        <v>118</v>
      </c>
      <c r="B65">
        <v>12</v>
      </c>
      <c r="C65" t="e">
        <v>#N/A</v>
      </c>
      <c r="D65">
        <f t="shared" si="0"/>
        <v>0.6</v>
      </c>
      <c r="E65" s="14" t="e">
        <f t="shared" si="1"/>
        <v>#N/A</v>
      </c>
    </row>
    <row r="66" spans="1:5" x14ac:dyDescent="0.25">
      <c r="A66" t="s">
        <v>119</v>
      </c>
      <c r="B66">
        <v>12</v>
      </c>
      <c r="C66">
        <v>12</v>
      </c>
      <c r="D66">
        <f t="shared" si="0"/>
        <v>0.6</v>
      </c>
      <c r="E66" s="14">
        <f t="shared" si="1"/>
        <v>0.5714285714285714</v>
      </c>
    </row>
    <row r="67" spans="1:5" x14ac:dyDescent="0.25">
      <c r="A67" t="s">
        <v>120</v>
      </c>
      <c r="B67">
        <v>12</v>
      </c>
      <c r="C67" t="e">
        <v>#N/A</v>
      </c>
      <c r="D67">
        <f t="shared" ref="D67:D130" si="2">B67/20</f>
        <v>0.6</v>
      </c>
      <c r="E67" s="14" t="e">
        <f t="shared" ref="E67:E130" si="3">C67/21</f>
        <v>#N/A</v>
      </c>
    </row>
    <row r="68" spans="1:5" x14ac:dyDescent="0.25">
      <c r="A68" t="s">
        <v>121</v>
      </c>
      <c r="B68">
        <v>12</v>
      </c>
      <c r="C68">
        <v>18</v>
      </c>
      <c r="D68">
        <f t="shared" si="2"/>
        <v>0.6</v>
      </c>
      <c r="E68" s="14">
        <f t="shared" si="3"/>
        <v>0.8571428571428571</v>
      </c>
    </row>
    <row r="69" spans="1:5" x14ac:dyDescent="0.25">
      <c r="A69" t="s">
        <v>122</v>
      </c>
      <c r="B69">
        <v>12</v>
      </c>
      <c r="C69">
        <v>4</v>
      </c>
      <c r="D69">
        <f t="shared" si="2"/>
        <v>0.6</v>
      </c>
      <c r="E69" s="14">
        <f t="shared" si="3"/>
        <v>0.19047619047619047</v>
      </c>
    </row>
    <row r="70" spans="1:5" x14ac:dyDescent="0.25">
      <c r="A70" t="s">
        <v>123</v>
      </c>
      <c r="B70">
        <v>12</v>
      </c>
      <c r="C70">
        <v>25</v>
      </c>
      <c r="D70">
        <f t="shared" si="2"/>
        <v>0.6</v>
      </c>
      <c r="E70" s="14">
        <f t="shared" si="3"/>
        <v>1.1904761904761905</v>
      </c>
    </row>
    <row r="71" spans="1:5" x14ac:dyDescent="0.25">
      <c r="A71" t="s">
        <v>124</v>
      </c>
      <c r="B71">
        <v>12</v>
      </c>
      <c r="C71" t="e">
        <v>#N/A</v>
      </c>
      <c r="D71">
        <f t="shared" si="2"/>
        <v>0.6</v>
      </c>
      <c r="E71" s="14" t="e">
        <f t="shared" si="3"/>
        <v>#N/A</v>
      </c>
    </row>
    <row r="72" spans="1:5" x14ac:dyDescent="0.25">
      <c r="A72" t="s">
        <v>125</v>
      </c>
      <c r="B72">
        <v>12</v>
      </c>
      <c r="C72">
        <v>10</v>
      </c>
      <c r="D72">
        <f t="shared" si="2"/>
        <v>0.6</v>
      </c>
      <c r="E72" s="14">
        <f t="shared" si="3"/>
        <v>0.47619047619047616</v>
      </c>
    </row>
    <row r="73" spans="1:5" x14ac:dyDescent="0.25">
      <c r="A73" t="s">
        <v>126</v>
      </c>
      <c r="B73">
        <v>11</v>
      </c>
      <c r="C73">
        <v>11</v>
      </c>
      <c r="D73">
        <f t="shared" si="2"/>
        <v>0.55000000000000004</v>
      </c>
      <c r="E73" s="14">
        <f t="shared" si="3"/>
        <v>0.52380952380952384</v>
      </c>
    </row>
    <row r="74" spans="1:5" x14ac:dyDescent="0.25">
      <c r="A74" t="s">
        <v>127</v>
      </c>
      <c r="B74">
        <v>11</v>
      </c>
      <c r="C74">
        <v>1</v>
      </c>
      <c r="D74">
        <f t="shared" si="2"/>
        <v>0.55000000000000004</v>
      </c>
      <c r="E74" s="14">
        <f t="shared" si="3"/>
        <v>4.7619047619047616E-2</v>
      </c>
    </row>
    <row r="75" spans="1:5" x14ac:dyDescent="0.25">
      <c r="A75" t="s">
        <v>128</v>
      </c>
      <c r="B75">
        <v>11</v>
      </c>
      <c r="C75">
        <v>9</v>
      </c>
      <c r="D75">
        <f t="shared" si="2"/>
        <v>0.55000000000000004</v>
      </c>
      <c r="E75" s="14">
        <f t="shared" si="3"/>
        <v>0.42857142857142855</v>
      </c>
    </row>
    <row r="76" spans="1:5" x14ac:dyDescent="0.25">
      <c r="A76" t="s">
        <v>129</v>
      </c>
      <c r="B76">
        <v>11</v>
      </c>
      <c r="C76">
        <v>7</v>
      </c>
      <c r="D76">
        <f t="shared" si="2"/>
        <v>0.55000000000000004</v>
      </c>
      <c r="E76" s="14">
        <f t="shared" si="3"/>
        <v>0.33333333333333331</v>
      </c>
    </row>
    <row r="77" spans="1:5" x14ac:dyDescent="0.25">
      <c r="A77" t="s">
        <v>130</v>
      </c>
      <c r="B77">
        <v>10</v>
      </c>
      <c r="C77" t="e">
        <v>#N/A</v>
      </c>
      <c r="D77">
        <f t="shared" si="2"/>
        <v>0.5</v>
      </c>
      <c r="E77" s="14" t="e">
        <f t="shared" si="3"/>
        <v>#N/A</v>
      </c>
    </row>
    <row r="78" spans="1:5" x14ac:dyDescent="0.25">
      <c r="A78" t="s">
        <v>131</v>
      </c>
      <c r="B78">
        <v>10</v>
      </c>
      <c r="C78">
        <v>6</v>
      </c>
      <c r="D78">
        <f t="shared" si="2"/>
        <v>0.5</v>
      </c>
      <c r="E78" s="14">
        <f t="shared" si="3"/>
        <v>0.2857142857142857</v>
      </c>
    </row>
    <row r="79" spans="1:5" x14ac:dyDescent="0.25">
      <c r="A79" t="s">
        <v>132</v>
      </c>
      <c r="B79">
        <v>10</v>
      </c>
      <c r="C79">
        <v>6</v>
      </c>
      <c r="D79">
        <f t="shared" si="2"/>
        <v>0.5</v>
      </c>
      <c r="E79" s="14">
        <f t="shared" si="3"/>
        <v>0.2857142857142857</v>
      </c>
    </row>
    <row r="80" spans="1:5" x14ac:dyDescent="0.25">
      <c r="A80" t="s">
        <v>133</v>
      </c>
      <c r="B80">
        <v>10</v>
      </c>
      <c r="C80">
        <v>7</v>
      </c>
      <c r="D80">
        <f t="shared" si="2"/>
        <v>0.5</v>
      </c>
      <c r="E80" s="14">
        <f t="shared" si="3"/>
        <v>0.33333333333333331</v>
      </c>
    </row>
    <row r="81" spans="1:5" x14ac:dyDescent="0.25">
      <c r="A81" t="s">
        <v>134</v>
      </c>
      <c r="B81">
        <v>10</v>
      </c>
      <c r="C81">
        <v>10</v>
      </c>
      <c r="D81">
        <f t="shared" si="2"/>
        <v>0.5</v>
      </c>
      <c r="E81" s="14">
        <f t="shared" si="3"/>
        <v>0.47619047619047616</v>
      </c>
    </row>
    <row r="82" spans="1:5" x14ac:dyDescent="0.25">
      <c r="A82" t="s">
        <v>135</v>
      </c>
      <c r="B82">
        <v>9</v>
      </c>
      <c r="C82" t="e">
        <v>#N/A</v>
      </c>
      <c r="D82">
        <f t="shared" si="2"/>
        <v>0.45</v>
      </c>
      <c r="E82" s="14" t="e">
        <f t="shared" si="3"/>
        <v>#N/A</v>
      </c>
    </row>
    <row r="83" spans="1:5" x14ac:dyDescent="0.25">
      <c r="A83" t="s">
        <v>136</v>
      </c>
      <c r="B83">
        <v>9</v>
      </c>
      <c r="C83">
        <v>14</v>
      </c>
      <c r="D83">
        <f t="shared" si="2"/>
        <v>0.45</v>
      </c>
      <c r="E83" s="14">
        <f t="shared" si="3"/>
        <v>0.66666666666666663</v>
      </c>
    </row>
    <row r="84" spans="1:5" x14ac:dyDescent="0.25">
      <c r="A84" t="s">
        <v>137</v>
      </c>
      <c r="B84">
        <v>9</v>
      </c>
      <c r="C84">
        <v>9</v>
      </c>
      <c r="D84">
        <f t="shared" si="2"/>
        <v>0.45</v>
      </c>
      <c r="E84" s="14">
        <f t="shared" si="3"/>
        <v>0.42857142857142855</v>
      </c>
    </row>
    <row r="85" spans="1:5" x14ac:dyDescent="0.25">
      <c r="A85" t="s">
        <v>138</v>
      </c>
      <c r="B85">
        <v>9</v>
      </c>
      <c r="C85">
        <v>9</v>
      </c>
      <c r="D85">
        <f t="shared" si="2"/>
        <v>0.45</v>
      </c>
      <c r="E85" s="14">
        <f t="shared" si="3"/>
        <v>0.42857142857142855</v>
      </c>
    </row>
    <row r="86" spans="1:5" x14ac:dyDescent="0.25">
      <c r="A86" t="s">
        <v>139</v>
      </c>
      <c r="B86">
        <v>9</v>
      </c>
      <c r="C86">
        <v>2</v>
      </c>
      <c r="D86">
        <f t="shared" si="2"/>
        <v>0.45</v>
      </c>
      <c r="E86" s="14">
        <f t="shared" si="3"/>
        <v>9.5238095238095233E-2</v>
      </c>
    </row>
    <row r="87" spans="1:5" x14ac:dyDescent="0.25">
      <c r="A87" t="s">
        <v>140</v>
      </c>
      <c r="B87">
        <v>9</v>
      </c>
      <c r="C87">
        <v>12</v>
      </c>
      <c r="D87">
        <f t="shared" si="2"/>
        <v>0.45</v>
      </c>
      <c r="E87" s="14">
        <f t="shared" si="3"/>
        <v>0.5714285714285714</v>
      </c>
    </row>
    <row r="88" spans="1:5" x14ac:dyDescent="0.25">
      <c r="A88" t="s">
        <v>141</v>
      </c>
      <c r="B88">
        <v>8</v>
      </c>
      <c r="C88">
        <v>7</v>
      </c>
      <c r="D88">
        <f t="shared" si="2"/>
        <v>0.4</v>
      </c>
      <c r="E88" s="14">
        <f t="shared" si="3"/>
        <v>0.33333333333333331</v>
      </c>
    </row>
    <row r="89" spans="1:5" x14ac:dyDescent="0.25">
      <c r="A89" t="s">
        <v>142</v>
      </c>
      <c r="B89">
        <v>8</v>
      </c>
      <c r="C89">
        <v>5</v>
      </c>
      <c r="D89">
        <f t="shared" si="2"/>
        <v>0.4</v>
      </c>
      <c r="E89" s="14">
        <f t="shared" si="3"/>
        <v>0.23809523809523808</v>
      </c>
    </row>
    <row r="90" spans="1:5" x14ac:dyDescent="0.25">
      <c r="A90" t="s">
        <v>143</v>
      </c>
      <c r="B90">
        <v>8</v>
      </c>
      <c r="C90">
        <v>7</v>
      </c>
      <c r="D90">
        <f t="shared" si="2"/>
        <v>0.4</v>
      </c>
      <c r="E90" s="14">
        <f t="shared" si="3"/>
        <v>0.33333333333333331</v>
      </c>
    </row>
    <row r="91" spans="1:5" x14ac:dyDescent="0.25">
      <c r="A91" t="s">
        <v>144</v>
      </c>
      <c r="B91">
        <v>8</v>
      </c>
      <c r="C91">
        <v>10</v>
      </c>
      <c r="D91">
        <f t="shared" si="2"/>
        <v>0.4</v>
      </c>
      <c r="E91" s="14">
        <f t="shared" si="3"/>
        <v>0.47619047619047616</v>
      </c>
    </row>
    <row r="92" spans="1:5" x14ac:dyDescent="0.25">
      <c r="A92" t="s">
        <v>145</v>
      </c>
      <c r="B92">
        <v>8</v>
      </c>
      <c r="C92">
        <v>30</v>
      </c>
      <c r="D92">
        <f t="shared" si="2"/>
        <v>0.4</v>
      </c>
      <c r="E92" s="14">
        <f t="shared" si="3"/>
        <v>1.4285714285714286</v>
      </c>
    </row>
    <row r="93" spans="1:5" x14ac:dyDescent="0.25">
      <c r="A93" t="s">
        <v>146</v>
      </c>
      <c r="B93">
        <v>8</v>
      </c>
      <c r="C93">
        <v>7</v>
      </c>
      <c r="D93">
        <f t="shared" si="2"/>
        <v>0.4</v>
      </c>
      <c r="E93" s="14">
        <f t="shared" si="3"/>
        <v>0.33333333333333331</v>
      </c>
    </row>
    <row r="94" spans="1:5" x14ac:dyDescent="0.25">
      <c r="A94" t="s">
        <v>147</v>
      </c>
      <c r="B94">
        <v>8</v>
      </c>
      <c r="C94">
        <v>2</v>
      </c>
      <c r="D94">
        <f t="shared" si="2"/>
        <v>0.4</v>
      </c>
      <c r="E94" s="14">
        <f t="shared" si="3"/>
        <v>9.5238095238095233E-2</v>
      </c>
    </row>
    <row r="95" spans="1:5" x14ac:dyDescent="0.25">
      <c r="A95" t="s">
        <v>148</v>
      </c>
      <c r="B95">
        <v>8</v>
      </c>
      <c r="C95">
        <v>11</v>
      </c>
      <c r="D95">
        <f t="shared" si="2"/>
        <v>0.4</v>
      </c>
      <c r="E95" s="14">
        <f t="shared" si="3"/>
        <v>0.52380952380952384</v>
      </c>
    </row>
    <row r="96" spans="1:5" x14ac:dyDescent="0.25">
      <c r="A96" t="s">
        <v>149</v>
      </c>
      <c r="B96">
        <v>8</v>
      </c>
      <c r="C96">
        <v>7</v>
      </c>
      <c r="D96">
        <f t="shared" si="2"/>
        <v>0.4</v>
      </c>
      <c r="E96" s="14">
        <f t="shared" si="3"/>
        <v>0.33333333333333331</v>
      </c>
    </row>
    <row r="97" spans="1:5" x14ac:dyDescent="0.25">
      <c r="A97" t="s">
        <v>150</v>
      </c>
      <c r="B97">
        <v>7</v>
      </c>
      <c r="C97">
        <v>3</v>
      </c>
      <c r="D97">
        <f t="shared" si="2"/>
        <v>0.35</v>
      </c>
      <c r="E97" s="14">
        <f t="shared" si="3"/>
        <v>0.14285714285714285</v>
      </c>
    </row>
    <row r="98" spans="1:5" x14ac:dyDescent="0.25">
      <c r="A98" t="s">
        <v>151</v>
      </c>
      <c r="B98">
        <v>7</v>
      </c>
      <c r="C98">
        <v>2</v>
      </c>
      <c r="D98">
        <f t="shared" si="2"/>
        <v>0.35</v>
      </c>
      <c r="E98" s="14">
        <f t="shared" si="3"/>
        <v>9.5238095238095233E-2</v>
      </c>
    </row>
    <row r="99" spans="1:5" x14ac:dyDescent="0.25">
      <c r="A99" t="s">
        <v>152</v>
      </c>
      <c r="B99">
        <v>7</v>
      </c>
      <c r="C99">
        <v>11</v>
      </c>
      <c r="D99">
        <f t="shared" si="2"/>
        <v>0.35</v>
      </c>
      <c r="E99" s="14">
        <f t="shared" si="3"/>
        <v>0.52380952380952384</v>
      </c>
    </row>
    <row r="100" spans="1:5" x14ac:dyDescent="0.25">
      <c r="A100" t="s">
        <v>153</v>
      </c>
      <c r="B100">
        <v>7</v>
      </c>
      <c r="C100">
        <v>3</v>
      </c>
      <c r="D100">
        <f t="shared" si="2"/>
        <v>0.35</v>
      </c>
      <c r="E100" s="14">
        <f t="shared" si="3"/>
        <v>0.14285714285714285</v>
      </c>
    </row>
    <row r="101" spans="1:5" x14ac:dyDescent="0.25">
      <c r="A101" t="s">
        <v>154</v>
      </c>
      <c r="B101">
        <v>7</v>
      </c>
      <c r="C101">
        <v>12</v>
      </c>
      <c r="D101">
        <f t="shared" si="2"/>
        <v>0.35</v>
      </c>
      <c r="E101" s="14">
        <f t="shared" si="3"/>
        <v>0.5714285714285714</v>
      </c>
    </row>
    <row r="102" spans="1:5" x14ac:dyDescent="0.25">
      <c r="A102" t="s">
        <v>155</v>
      </c>
      <c r="B102">
        <v>7</v>
      </c>
      <c r="C102">
        <v>2</v>
      </c>
      <c r="D102">
        <f t="shared" si="2"/>
        <v>0.35</v>
      </c>
      <c r="E102" s="14">
        <f t="shared" si="3"/>
        <v>9.5238095238095233E-2</v>
      </c>
    </row>
    <row r="103" spans="1:5" x14ac:dyDescent="0.25">
      <c r="A103" t="s">
        <v>156</v>
      </c>
      <c r="B103">
        <v>7</v>
      </c>
      <c r="C103">
        <v>13</v>
      </c>
      <c r="D103">
        <f t="shared" si="2"/>
        <v>0.35</v>
      </c>
      <c r="E103" s="14">
        <f t="shared" si="3"/>
        <v>0.61904761904761907</v>
      </c>
    </row>
    <row r="104" spans="1:5" x14ac:dyDescent="0.25">
      <c r="A104" t="s">
        <v>157</v>
      </c>
      <c r="B104">
        <v>7</v>
      </c>
      <c r="C104">
        <v>1</v>
      </c>
      <c r="D104">
        <f t="shared" si="2"/>
        <v>0.35</v>
      </c>
      <c r="E104" s="14">
        <f t="shared" si="3"/>
        <v>4.7619047619047616E-2</v>
      </c>
    </row>
    <row r="105" spans="1:5" x14ac:dyDescent="0.25">
      <c r="A105" t="s">
        <v>158</v>
      </c>
      <c r="B105">
        <v>7</v>
      </c>
      <c r="C105">
        <v>9</v>
      </c>
      <c r="D105">
        <f t="shared" si="2"/>
        <v>0.35</v>
      </c>
      <c r="E105" s="14">
        <f t="shared" si="3"/>
        <v>0.42857142857142855</v>
      </c>
    </row>
    <row r="106" spans="1:5" x14ac:dyDescent="0.25">
      <c r="A106" t="s">
        <v>159</v>
      </c>
      <c r="B106">
        <v>7</v>
      </c>
      <c r="C106">
        <v>8</v>
      </c>
      <c r="D106">
        <f t="shared" si="2"/>
        <v>0.35</v>
      </c>
      <c r="E106" s="14">
        <f t="shared" si="3"/>
        <v>0.38095238095238093</v>
      </c>
    </row>
    <row r="107" spans="1:5" x14ac:dyDescent="0.25">
      <c r="A107" t="s">
        <v>160</v>
      </c>
      <c r="B107">
        <v>7</v>
      </c>
      <c r="C107">
        <v>12</v>
      </c>
      <c r="D107">
        <f t="shared" si="2"/>
        <v>0.35</v>
      </c>
      <c r="E107" s="14">
        <f t="shared" si="3"/>
        <v>0.5714285714285714</v>
      </c>
    </row>
    <row r="108" spans="1:5" x14ac:dyDescent="0.25">
      <c r="A108" t="s">
        <v>161</v>
      </c>
      <c r="B108">
        <v>7</v>
      </c>
      <c r="C108">
        <v>10</v>
      </c>
      <c r="D108">
        <f t="shared" si="2"/>
        <v>0.35</v>
      </c>
      <c r="E108" s="14">
        <f t="shared" si="3"/>
        <v>0.47619047619047616</v>
      </c>
    </row>
    <row r="109" spans="1:5" x14ac:dyDescent="0.25">
      <c r="A109" t="s">
        <v>162</v>
      </c>
      <c r="B109">
        <v>7</v>
      </c>
      <c r="C109">
        <v>9</v>
      </c>
      <c r="D109">
        <f t="shared" si="2"/>
        <v>0.35</v>
      </c>
      <c r="E109" s="14">
        <f t="shared" si="3"/>
        <v>0.42857142857142855</v>
      </c>
    </row>
    <row r="110" spans="1:5" x14ac:dyDescent="0.25">
      <c r="A110" t="s">
        <v>163</v>
      </c>
      <c r="B110">
        <v>7</v>
      </c>
      <c r="C110">
        <v>7</v>
      </c>
      <c r="D110">
        <f t="shared" si="2"/>
        <v>0.35</v>
      </c>
      <c r="E110" s="14">
        <f t="shared" si="3"/>
        <v>0.33333333333333331</v>
      </c>
    </row>
    <row r="111" spans="1:5" x14ac:dyDescent="0.25">
      <c r="A111" t="s">
        <v>164</v>
      </c>
      <c r="B111">
        <v>6</v>
      </c>
      <c r="C111" t="e">
        <v>#N/A</v>
      </c>
      <c r="D111">
        <f t="shared" si="2"/>
        <v>0.3</v>
      </c>
      <c r="E111" s="14" t="e">
        <f t="shared" si="3"/>
        <v>#N/A</v>
      </c>
    </row>
    <row r="112" spans="1:5" x14ac:dyDescent="0.25">
      <c r="A112" t="s">
        <v>165</v>
      </c>
      <c r="B112">
        <v>6</v>
      </c>
      <c r="C112">
        <v>9</v>
      </c>
      <c r="D112">
        <f t="shared" si="2"/>
        <v>0.3</v>
      </c>
      <c r="E112" s="14">
        <f t="shared" si="3"/>
        <v>0.42857142857142855</v>
      </c>
    </row>
    <row r="113" spans="1:5" x14ac:dyDescent="0.25">
      <c r="A113" t="s">
        <v>166</v>
      </c>
      <c r="B113">
        <v>6</v>
      </c>
      <c r="C113">
        <v>12</v>
      </c>
      <c r="D113">
        <f t="shared" si="2"/>
        <v>0.3</v>
      </c>
      <c r="E113" s="14">
        <f t="shared" si="3"/>
        <v>0.5714285714285714</v>
      </c>
    </row>
    <row r="114" spans="1:5" x14ac:dyDescent="0.25">
      <c r="A114" t="s">
        <v>167</v>
      </c>
      <c r="B114">
        <v>6</v>
      </c>
      <c r="C114">
        <v>2</v>
      </c>
      <c r="D114">
        <f t="shared" si="2"/>
        <v>0.3</v>
      </c>
      <c r="E114" s="14">
        <f t="shared" si="3"/>
        <v>9.5238095238095233E-2</v>
      </c>
    </row>
    <row r="115" spans="1:5" x14ac:dyDescent="0.25">
      <c r="A115" t="s">
        <v>168</v>
      </c>
      <c r="B115">
        <v>6</v>
      </c>
      <c r="C115">
        <v>3</v>
      </c>
      <c r="D115">
        <f t="shared" si="2"/>
        <v>0.3</v>
      </c>
      <c r="E115" s="14">
        <f t="shared" si="3"/>
        <v>0.14285714285714285</v>
      </c>
    </row>
    <row r="116" spans="1:5" x14ac:dyDescent="0.25">
      <c r="A116" t="s">
        <v>169</v>
      </c>
      <c r="B116">
        <v>6</v>
      </c>
      <c r="C116">
        <v>14</v>
      </c>
      <c r="D116">
        <f t="shared" si="2"/>
        <v>0.3</v>
      </c>
      <c r="E116" s="14">
        <f t="shared" si="3"/>
        <v>0.66666666666666663</v>
      </c>
    </row>
    <row r="117" spans="1:5" x14ac:dyDescent="0.25">
      <c r="A117" t="s">
        <v>170</v>
      </c>
      <c r="B117">
        <v>6</v>
      </c>
      <c r="C117">
        <v>4</v>
      </c>
      <c r="D117">
        <f t="shared" si="2"/>
        <v>0.3</v>
      </c>
      <c r="E117" s="14">
        <f t="shared" si="3"/>
        <v>0.19047619047619047</v>
      </c>
    </row>
    <row r="118" spans="1:5" x14ac:dyDescent="0.25">
      <c r="A118" t="s">
        <v>171</v>
      </c>
      <c r="B118">
        <v>6</v>
      </c>
      <c r="C118">
        <v>10</v>
      </c>
      <c r="D118">
        <f t="shared" si="2"/>
        <v>0.3</v>
      </c>
      <c r="E118" s="14">
        <f t="shared" si="3"/>
        <v>0.47619047619047616</v>
      </c>
    </row>
    <row r="119" spans="1:5" x14ac:dyDescent="0.25">
      <c r="A119" t="s">
        <v>172</v>
      </c>
      <c r="B119">
        <v>6</v>
      </c>
      <c r="C119">
        <v>3</v>
      </c>
      <c r="D119">
        <f t="shared" si="2"/>
        <v>0.3</v>
      </c>
      <c r="E119" s="14">
        <f t="shared" si="3"/>
        <v>0.14285714285714285</v>
      </c>
    </row>
    <row r="120" spans="1:5" x14ac:dyDescent="0.25">
      <c r="A120" t="s">
        <v>173</v>
      </c>
      <c r="B120">
        <v>6</v>
      </c>
      <c r="C120">
        <v>12</v>
      </c>
      <c r="D120">
        <f t="shared" si="2"/>
        <v>0.3</v>
      </c>
      <c r="E120" s="14">
        <f t="shared" si="3"/>
        <v>0.5714285714285714</v>
      </c>
    </row>
    <row r="121" spans="1:5" x14ac:dyDescent="0.25">
      <c r="A121" t="s">
        <v>174</v>
      </c>
      <c r="B121">
        <v>6</v>
      </c>
      <c r="C121">
        <v>9</v>
      </c>
      <c r="D121">
        <f t="shared" si="2"/>
        <v>0.3</v>
      </c>
      <c r="E121" s="14">
        <f t="shared" si="3"/>
        <v>0.42857142857142855</v>
      </c>
    </row>
    <row r="122" spans="1:5" x14ac:dyDescent="0.25">
      <c r="A122" t="s">
        <v>175</v>
      </c>
      <c r="B122">
        <v>6</v>
      </c>
      <c r="C122" t="e">
        <v>#N/A</v>
      </c>
      <c r="D122">
        <f t="shared" si="2"/>
        <v>0.3</v>
      </c>
      <c r="E122" s="14" t="e">
        <f t="shared" si="3"/>
        <v>#N/A</v>
      </c>
    </row>
    <row r="123" spans="1:5" x14ac:dyDescent="0.25">
      <c r="A123" t="s">
        <v>176</v>
      </c>
      <c r="B123">
        <v>6</v>
      </c>
      <c r="C123">
        <v>2</v>
      </c>
      <c r="D123">
        <f t="shared" si="2"/>
        <v>0.3</v>
      </c>
      <c r="E123" s="14">
        <f t="shared" si="3"/>
        <v>9.5238095238095233E-2</v>
      </c>
    </row>
    <row r="124" spans="1:5" x14ac:dyDescent="0.25">
      <c r="A124" t="s">
        <v>177</v>
      </c>
      <c r="B124">
        <v>6</v>
      </c>
      <c r="C124">
        <v>11</v>
      </c>
      <c r="D124">
        <f t="shared" si="2"/>
        <v>0.3</v>
      </c>
      <c r="E124" s="14">
        <f t="shared" si="3"/>
        <v>0.52380952380952384</v>
      </c>
    </row>
    <row r="125" spans="1:5" x14ac:dyDescent="0.25">
      <c r="A125" t="s">
        <v>178</v>
      </c>
      <c r="B125">
        <v>6</v>
      </c>
      <c r="C125">
        <v>12</v>
      </c>
      <c r="D125">
        <f t="shared" si="2"/>
        <v>0.3</v>
      </c>
      <c r="E125" s="14">
        <f t="shared" si="3"/>
        <v>0.5714285714285714</v>
      </c>
    </row>
    <row r="126" spans="1:5" x14ac:dyDescent="0.25">
      <c r="A126" t="s">
        <v>179</v>
      </c>
      <c r="B126">
        <v>6</v>
      </c>
      <c r="C126">
        <v>17</v>
      </c>
      <c r="D126">
        <f t="shared" si="2"/>
        <v>0.3</v>
      </c>
      <c r="E126" s="14">
        <f t="shared" si="3"/>
        <v>0.80952380952380953</v>
      </c>
    </row>
    <row r="127" spans="1:5" x14ac:dyDescent="0.25">
      <c r="A127" t="s">
        <v>180</v>
      </c>
      <c r="B127">
        <v>6</v>
      </c>
      <c r="C127">
        <v>8</v>
      </c>
      <c r="D127">
        <f t="shared" si="2"/>
        <v>0.3</v>
      </c>
      <c r="E127" s="14">
        <f t="shared" si="3"/>
        <v>0.38095238095238093</v>
      </c>
    </row>
    <row r="128" spans="1:5" x14ac:dyDescent="0.25">
      <c r="A128" t="s">
        <v>181</v>
      </c>
      <c r="B128">
        <v>6</v>
      </c>
      <c r="C128">
        <v>9</v>
      </c>
      <c r="D128">
        <f t="shared" si="2"/>
        <v>0.3</v>
      </c>
      <c r="E128" s="14">
        <f t="shared" si="3"/>
        <v>0.42857142857142855</v>
      </c>
    </row>
    <row r="129" spans="1:5" x14ac:dyDescent="0.25">
      <c r="A129" t="s">
        <v>182</v>
      </c>
      <c r="B129">
        <v>6</v>
      </c>
      <c r="C129">
        <v>15</v>
      </c>
      <c r="D129">
        <f t="shared" si="2"/>
        <v>0.3</v>
      </c>
      <c r="E129" s="14">
        <f t="shared" si="3"/>
        <v>0.7142857142857143</v>
      </c>
    </row>
    <row r="130" spans="1:5" x14ac:dyDescent="0.25">
      <c r="A130" t="s">
        <v>183</v>
      </c>
      <c r="B130">
        <v>6</v>
      </c>
      <c r="C130">
        <v>3</v>
      </c>
      <c r="D130">
        <f t="shared" si="2"/>
        <v>0.3</v>
      </c>
      <c r="E130" s="14">
        <f t="shared" si="3"/>
        <v>0.14285714285714285</v>
      </c>
    </row>
    <row r="131" spans="1:5" x14ac:dyDescent="0.25">
      <c r="A131" t="s">
        <v>184</v>
      </c>
      <c r="B131">
        <v>6</v>
      </c>
      <c r="C131">
        <v>4</v>
      </c>
      <c r="D131">
        <f t="shared" ref="D131:D194" si="4">B131/20</f>
        <v>0.3</v>
      </c>
      <c r="E131" s="14">
        <f t="shared" ref="E131:E194" si="5">C131/21</f>
        <v>0.19047619047619047</v>
      </c>
    </row>
    <row r="132" spans="1:5" x14ac:dyDescent="0.25">
      <c r="A132" t="s">
        <v>185</v>
      </c>
      <c r="B132">
        <v>6</v>
      </c>
      <c r="C132">
        <v>3</v>
      </c>
      <c r="D132">
        <f t="shared" si="4"/>
        <v>0.3</v>
      </c>
      <c r="E132" s="14">
        <f t="shared" si="5"/>
        <v>0.14285714285714285</v>
      </c>
    </row>
    <row r="133" spans="1:5" x14ac:dyDescent="0.25">
      <c r="A133" t="s">
        <v>186</v>
      </c>
      <c r="B133">
        <v>5</v>
      </c>
      <c r="C133">
        <v>3</v>
      </c>
      <c r="D133">
        <f t="shared" si="4"/>
        <v>0.25</v>
      </c>
      <c r="E133" s="14">
        <f t="shared" si="5"/>
        <v>0.14285714285714285</v>
      </c>
    </row>
    <row r="134" spans="1:5" x14ac:dyDescent="0.25">
      <c r="A134" t="s">
        <v>187</v>
      </c>
      <c r="B134">
        <v>5</v>
      </c>
      <c r="C134">
        <v>1</v>
      </c>
      <c r="D134">
        <f t="shared" si="4"/>
        <v>0.25</v>
      </c>
      <c r="E134" s="14">
        <f t="shared" si="5"/>
        <v>4.7619047619047616E-2</v>
      </c>
    </row>
    <row r="135" spans="1:5" x14ac:dyDescent="0.25">
      <c r="A135" t="s">
        <v>188</v>
      </c>
      <c r="B135">
        <v>5</v>
      </c>
      <c r="C135">
        <v>7</v>
      </c>
      <c r="D135">
        <f t="shared" si="4"/>
        <v>0.25</v>
      </c>
      <c r="E135" s="14">
        <f t="shared" si="5"/>
        <v>0.33333333333333331</v>
      </c>
    </row>
    <row r="136" spans="1:5" x14ac:dyDescent="0.25">
      <c r="A136" t="s">
        <v>189</v>
      </c>
      <c r="B136">
        <v>5</v>
      </c>
      <c r="C136" t="e">
        <v>#N/A</v>
      </c>
      <c r="D136">
        <f t="shared" si="4"/>
        <v>0.25</v>
      </c>
      <c r="E136" s="14" t="e">
        <f t="shared" si="5"/>
        <v>#N/A</v>
      </c>
    </row>
    <row r="137" spans="1:5" x14ac:dyDescent="0.25">
      <c r="A137" t="s">
        <v>190</v>
      </c>
      <c r="B137">
        <v>5</v>
      </c>
      <c r="C137">
        <v>2</v>
      </c>
      <c r="D137">
        <f t="shared" si="4"/>
        <v>0.25</v>
      </c>
      <c r="E137" s="14">
        <f t="shared" si="5"/>
        <v>9.5238095238095233E-2</v>
      </c>
    </row>
    <row r="138" spans="1:5" x14ac:dyDescent="0.25">
      <c r="A138" t="s">
        <v>191</v>
      </c>
      <c r="B138">
        <v>5</v>
      </c>
      <c r="C138">
        <v>3</v>
      </c>
      <c r="D138">
        <f t="shared" si="4"/>
        <v>0.25</v>
      </c>
      <c r="E138" s="14">
        <f t="shared" si="5"/>
        <v>0.14285714285714285</v>
      </c>
    </row>
    <row r="139" spans="1:5" x14ac:dyDescent="0.25">
      <c r="A139" t="s">
        <v>192</v>
      </c>
      <c r="B139">
        <v>5</v>
      </c>
      <c r="C139" t="e">
        <v>#N/A</v>
      </c>
      <c r="D139">
        <f t="shared" si="4"/>
        <v>0.25</v>
      </c>
      <c r="E139" s="14" t="e">
        <f t="shared" si="5"/>
        <v>#N/A</v>
      </c>
    </row>
    <row r="140" spans="1:5" x14ac:dyDescent="0.25">
      <c r="A140" t="s">
        <v>193</v>
      </c>
      <c r="B140">
        <v>5</v>
      </c>
      <c r="C140">
        <v>3</v>
      </c>
      <c r="D140">
        <f t="shared" si="4"/>
        <v>0.25</v>
      </c>
      <c r="E140" s="14">
        <f t="shared" si="5"/>
        <v>0.14285714285714285</v>
      </c>
    </row>
    <row r="141" spans="1:5" x14ac:dyDescent="0.25">
      <c r="A141" t="s">
        <v>194</v>
      </c>
      <c r="B141">
        <v>5</v>
      </c>
      <c r="C141">
        <v>4</v>
      </c>
      <c r="D141">
        <f t="shared" si="4"/>
        <v>0.25</v>
      </c>
      <c r="E141" s="14">
        <f t="shared" si="5"/>
        <v>0.19047619047619047</v>
      </c>
    </row>
    <row r="142" spans="1:5" x14ac:dyDescent="0.25">
      <c r="A142" t="s">
        <v>195</v>
      </c>
      <c r="B142">
        <v>5</v>
      </c>
      <c r="C142">
        <v>5</v>
      </c>
      <c r="D142">
        <f t="shared" si="4"/>
        <v>0.25</v>
      </c>
      <c r="E142" s="14">
        <f t="shared" si="5"/>
        <v>0.23809523809523808</v>
      </c>
    </row>
    <row r="143" spans="1:5" x14ac:dyDescent="0.25">
      <c r="A143" t="s">
        <v>196</v>
      </c>
      <c r="B143">
        <v>5</v>
      </c>
      <c r="C143" t="e">
        <v>#N/A</v>
      </c>
      <c r="D143">
        <f t="shared" si="4"/>
        <v>0.25</v>
      </c>
      <c r="E143" s="14" t="e">
        <f t="shared" si="5"/>
        <v>#N/A</v>
      </c>
    </row>
    <row r="144" spans="1:5" x14ac:dyDescent="0.25">
      <c r="A144" t="s">
        <v>197</v>
      </c>
      <c r="B144">
        <v>5</v>
      </c>
      <c r="C144">
        <v>6</v>
      </c>
      <c r="D144">
        <f t="shared" si="4"/>
        <v>0.25</v>
      </c>
      <c r="E144" s="14">
        <f t="shared" si="5"/>
        <v>0.2857142857142857</v>
      </c>
    </row>
    <row r="145" spans="1:5" x14ac:dyDescent="0.25">
      <c r="A145" t="s">
        <v>198</v>
      </c>
      <c r="B145">
        <v>5</v>
      </c>
      <c r="C145">
        <v>11</v>
      </c>
      <c r="D145">
        <f t="shared" si="4"/>
        <v>0.25</v>
      </c>
      <c r="E145" s="14">
        <f t="shared" si="5"/>
        <v>0.52380952380952384</v>
      </c>
    </row>
    <row r="146" spans="1:5" x14ac:dyDescent="0.25">
      <c r="A146" t="s">
        <v>199</v>
      </c>
      <c r="B146">
        <v>5</v>
      </c>
      <c r="C146">
        <v>6</v>
      </c>
      <c r="D146">
        <f t="shared" si="4"/>
        <v>0.25</v>
      </c>
      <c r="E146" s="14">
        <f t="shared" si="5"/>
        <v>0.2857142857142857</v>
      </c>
    </row>
    <row r="147" spans="1:5" x14ac:dyDescent="0.25">
      <c r="A147" t="s">
        <v>200</v>
      </c>
      <c r="B147">
        <v>5</v>
      </c>
      <c r="C147">
        <v>5</v>
      </c>
      <c r="D147">
        <f t="shared" si="4"/>
        <v>0.25</v>
      </c>
      <c r="E147" s="14">
        <f t="shared" si="5"/>
        <v>0.23809523809523808</v>
      </c>
    </row>
    <row r="148" spans="1:5" x14ac:dyDescent="0.25">
      <c r="A148" t="s">
        <v>201</v>
      </c>
      <c r="B148">
        <v>5</v>
      </c>
      <c r="C148">
        <v>2</v>
      </c>
      <c r="D148">
        <f t="shared" si="4"/>
        <v>0.25</v>
      </c>
      <c r="E148" s="14">
        <f t="shared" si="5"/>
        <v>9.5238095238095233E-2</v>
      </c>
    </row>
    <row r="149" spans="1:5" x14ac:dyDescent="0.25">
      <c r="A149" t="s">
        <v>202</v>
      </c>
      <c r="B149">
        <v>5</v>
      </c>
      <c r="C149">
        <v>9</v>
      </c>
      <c r="D149">
        <f t="shared" si="4"/>
        <v>0.25</v>
      </c>
      <c r="E149" s="14">
        <f t="shared" si="5"/>
        <v>0.42857142857142855</v>
      </c>
    </row>
    <row r="150" spans="1:5" x14ac:dyDescent="0.25">
      <c r="A150" t="s">
        <v>203</v>
      </c>
      <c r="B150">
        <v>5</v>
      </c>
      <c r="C150">
        <v>1</v>
      </c>
      <c r="D150">
        <f t="shared" si="4"/>
        <v>0.25</v>
      </c>
      <c r="E150" s="14">
        <f t="shared" si="5"/>
        <v>4.7619047619047616E-2</v>
      </c>
    </row>
    <row r="151" spans="1:5" x14ac:dyDescent="0.25">
      <c r="A151" t="s">
        <v>204</v>
      </c>
      <c r="B151">
        <v>5</v>
      </c>
      <c r="C151">
        <v>4</v>
      </c>
      <c r="D151">
        <f t="shared" si="4"/>
        <v>0.25</v>
      </c>
      <c r="E151" s="14">
        <f t="shared" si="5"/>
        <v>0.19047619047619047</v>
      </c>
    </row>
    <row r="152" spans="1:5" x14ac:dyDescent="0.25">
      <c r="A152" t="s">
        <v>205</v>
      </c>
      <c r="B152">
        <v>5</v>
      </c>
      <c r="C152">
        <v>3</v>
      </c>
      <c r="D152">
        <f t="shared" si="4"/>
        <v>0.25</v>
      </c>
      <c r="E152" s="14">
        <f t="shared" si="5"/>
        <v>0.14285714285714285</v>
      </c>
    </row>
    <row r="153" spans="1:5" x14ac:dyDescent="0.25">
      <c r="A153" t="s">
        <v>206</v>
      </c>
      <c r="B153">
        <v>5</v>
      </c>
      <c r="C153" t="e">
        <v>#N/A</v>
      </c>
      <c r="D153">
        <f t="shared" si="4"/>
        <v>0.25</v>
      </c>
      <c r="E153" s="14" t="e">
        <f t="shared" si="5"/>
        <v>#N/A</v>
      </c>
    </row>
    <row r="154" spans="1:5" x14ac:dyDescent="0.25">
      <c r="A154" t="s">
        <v>207</v>
      </c>
      <c r="B154">
        <v>5</v>
      </c>
      <c r="C154">
        <v>13</v>
      </c>
      <c r="D154">
        <f t="shared" si="4"/>
        <v>0.25</v>
      </c>
      <c r="E154" s="14">
        <f t="shared" si="5"/>
        <v>0.61904761904761907</v>
      </c>
    </row>
    <row r="155" spans="1:5" x14ac:dyDescent="0.25">
      <c r="A155" t="s">
        <v>208</v>
      </c>
      <c r="B155">
        <v>4</v>
      </c>
      <c r="C155">
        <v>5</v>
      </c>
      <c r="D155">
        <f t="shared" si="4"/>
        <v>0.2</v>
      </c>
      <c r="E155" s="14">
        <f t="shared" si="5"/>
        <v>0.23809523809523808</v>
      </c>
    </row>
    <row r="156" spans="1:5" x14ac:dyDescent="0.25">
      <c r="A156" t="s">
        <v>209</v>
      </c>
      <c r="B156">
        <v>4</v>
      </c>
      <c r="C156">
        <v>5</v>
      </c>
      <c r="D156">
        <f t="shared" si="4"/>
        <v>0.2</v>
      </c>
      <c r="E156" s="14">
        <f t="shared" si="5"/>
        <v>0.23809523809523808</v>
      </c>
    </row>
    <row r="157" spans="1:5" x14ac:dyDescent="0.25">
      <c r="A157" t="s">
        <v>210</v>
      </c>
      <c r="B157">
        <v>4</v>
      </c>
      <c r="C157">
        <v>13</v>
      </c>
      <c r="D157">
        <f t="shared" si="4"/>
        <v>0.2</v>
      </c>
      <c r="E157" s="14">
        <f t="shared" si="5"/>
        <v>0.61904761904761907</v>
      </c>
    </row>
    <row r="158" spans="1:5" x14ac:dyDescent="0.25">
      <c r="A158" t="s">
        <v>211</v>
      </c>
      <c r="B158">
        <v>4</v>
      </c>
      <c r="C158" t="e">
        <v>#N/A</v>
      </c>
      <c r="D158">
        <f t="shared" si="4"/>
        <v>0.2</v>
      </c>
      <c r="E158" s="14" t="e">
        <f t="shared" si="5"/>
        <v>#N/A</v>
      </c>
    </row>
    <row r="159" spans="1:5" x14ac:dyDescent="0.25">
      <c r="A159" t="s">
        <v>212</v>
      </c>
      <c r="B159">
        <v>4</v>
      </c>
      <c r="C159">
        <v>3</v>
      </c>
      <c r="D159">
        <f t="shared" si="4"/>
        <v>0.2</v>
      </c>
      <c r="E159" s="14">
        <f t="shared" si="5"/>
        <v>0.14285714285714285</v>
      </c>
    </row>
    <row r="160" spans="1:5" x14ac:dyDescent="0.25">
      <c r="A160" t="s">
        <v>213</v>
      </c>
      <c r="B160">
        <v>4</v>
      </c>
      <c r="C160">
        <v>3</v>
      </c>
      <c r="D160">
        <f t="shared" si="4"/>
        <v>0.2</v>
      </c>
      <c r="E160" s="14">
        <f t="shared" si="5"/>
        <v>0.14285714285714285</v>
      </c>
    </row>
    <row r="161" spans="1:5" x14ac:dyDescent="0.25">
      <c r="A161" t="s">
        <v>214</v>
      </c>
      <c r="B161">
        <v>4</v>
      </c>
      <c r="C161">
        <v>2</v>
      </c>
      <c r="D161">
        <f t="shared" si="4"/>
        <v>0.2</v>
      </c>
      <c r="E161" s="14">
        <f t="shared" si="5"/>
        <v>9.5238095238095233E-2</v>
      </c>
    </row>
    <row r="162" spans="1:5" x14ac:dyDescent="0.25">
      <c r="A162" t="s">
        <v>215</v>
      </c>
      <c r="B162">
        <v>4</v>
      </c>
      <c r="C162">
        <v>14</v>
      </c>
      <c r="D162">
        <f t="shared" si="4"/>
        <v>0.2</v>
      </c>
      <c r="E162" s="14">
        <f t="shared" si="5"/>
        <v>0.66666666666666663</v>
      </c>
    </row>
    <row r="163" spans="1:5" x14ac:dyDescent="0.25">
      <c r="A163" t="s">
        <v>216</v>
      </c>
      <c r="B163">
        <v>4</v>
      </c>
      <c r="C163" t="e">
        <v>#N/A</v>
      </c>
      <c r="D163">
        <f t="shared" si="4"/>
        <v>0.2</v>
      </c>
      <c r="E163" s="14" t="e">
        <f t="shared" si="5"/>
        <v>#N/A</v>
      </c>
    </row>
    <row r="164" spans="1:5" x14ac:dyDescent="0.25">
      <c r="A164" t="s">
        <v>217</v>
      </c>
      <c r="B164">
        <v>4</v>
      </c>
      <c r="C164">
        <v>3</v>
      </c>
      <c r="D164">
        <f t="shared" si="4"/>
        <v>0.2</v>
      </c>
      <c r="E164" s="14">
        <f t="shared" si="5"/>
        <v>0.14285714285714285</v>
      </c>
    </row>
    <row r="165" spans="1:5" x14ac:dyDescent="0.25">
      <c r="A165" t="s">
        <v>218</v>
      </c>
      <c r="B165">
        <v>4</v>
      </c>
      <c r="C165">
        <v>1</v>
      </c>
      <c r="D165">
        <f t="shared" si="4"/>
        <v>0.2</v>
      </c>
      <c r="E165" s="14">
        <f t="shared" si="5"/>
        <v>4.7619047619047616E-2</v>
      </c>
    </row>
    <row r="166" spans="1:5" x14ac:dyDescent="0.25">
      <c r="A166" t="s">
        <v>219</v>
      </c>
      <c r="B166">
        <v>4</v>
      </c>
      <c r="C166">
        <v>4</v>
      </c>
      <c r="D166">
        <f t="shared" si="4"/>
        <v>0.2</v>
      </c>
      <c r="E166" s="14">
        <f t="shared" si="5"/>
        <v>0.19047619047619047</v>
      </c>
    </row>
    <row r="167" spans="1:5" x14ac:dyDescent="0.25">
      <c r="A167" t="s">
        <v>220</v>
      </c>
      <c r="B167">
        <v>4</v>
      </c>
      <c r="C167">
        <v>2</v>
      </c>
      <c r="D167">
        <f t="shared" si="4"/>
        <v>0.2</v>
      </c>
      <c r="E167" s="14">
        <f t="shared" si="5"/>
        <v>9.5238095238095233E-2</v>
      </c>
    </row>
    <row r="168" spans="1:5" x14ac:dyDescent="0.25">
      <c r="A168" t="s">
        <v>221</v>
      </c>
      <c r="B168">
        <v>4</v>
      </c>
      <c r="C168">
        <v>9</v>
      </c>
      <c r="D168">
        <f t="shared" si="4"/>
        <v>0.2</v>
      </c>
      <c r="E168" s="14">
        <f t="shared" si="5"/>
        <v>0.42857142857142855</v>
      </c>
    </row>
    <row r="169" spans="1:5" x14ac:dyDescent="0.25">
      <c r="A169" t="s">
        <v>222</v>
      </c>
      <c r="B169">
        <v>4</v>
      </c>
      <c r="C169">
        <v>8</v>
      </c>
      <c r="D169">
        <f t="shared" si="4"/>
        <v>0.2</v>
      </c>
      <c r="E169" s="14">
        <f t="shared" si="5"/>
        <v>0.38095238095238093</v>
      </c>
    </row>
    <row r="170" spans="1:5" x14ac:dyDescent="0.25">
      <c r="A170" t="s">
        <v>223</v>
      </c>
      <c r="B170">
        <v>4</v>
      </c>
      <c r="C170">
        <v>3</v>
      </c>
      <c r="D170">
        <f t="shared" si="4"/>
        <v>0.2</v>
      </c>
      <c r="E170" s="14">
        <f t="shared" si="5"/>
        <v>0.14285714285714285</v>
      </c>
    </row>
    <row r="171" spans="1:5" x14ac:dyDescent="0.25">
      <c r="A171" t="s">
        <v>224</v>
      </c>
      <c r="B171">
        <v>4</v>
      </c>
      <c r="C171">
        <v>2</v>
      </c>
      <c r="D171">
        <f t="shared" si="4"/>
        <v>0.2</v>
      </c>
      <c r="E171" s="14">
        <f t="shared" si="5"/>
        <v>9.5238095238095233E-2</v>
      </c>
    </row>
    <row r="172" spans="1:5" x14ac:dyDescent="0.25">
      <c r="A172" t="s">
        <v>225</v>
      </c>
      <c r="B172">
        <v>4</v>
      </c>
      <c r="C172">
        <v>4</v>
      </c>
      <c r="D172">
        <f t="shared" si="4"/>
        <v>0.2</v>
      </c>
      <c r="E172" s="14">
        <f t="shared" si="5"/>
        <v>0.19047619047619047</v>
      </c>
    </row>
    <row r="173" spans="1:5" x14ac:dyDescent="0.25">
      <c r="A173" t="s">
        <v>226</v>
      </c>
      <c r="B173">
        <v>4</v>
      </c>
      <c r="C173">
        <v>3</v>
      </c>
      <c r="D173">
        <f t="shared" si="4"/>
        <v>0.2</v>
      </c>
      <c r="E173" s="14">
        <f t="shared" si="5"/>
        <v>0.14285714285714285</v>
      </c>
    </row>
    <row r="174" spans="1:5" x14ac:dyDescent="0.25">
      <c r="A174" t="s">
        <v>227</v>
      </c>
      <c r="B174">
        <v>4</v>
      </c>
      <c r="C174">
        <v>7</v>
      </c>
      <c r="D174">
        <f t="shared" si="4"/>
        <v>0.2</v>
      </c>
      <c r="E174" s="14">
        <f t="shared" si="5"/>
        <v>0.33333333333333331</v>
      </c>
    </row>
    <row r="175" spans="1:5" x14ac:dyDescent="0.25">
      <c r="A175" t="s">
        <v>228</v>
      </c>
      <c r="B175">
        <v>4</v>
      </c>
      <c r="C175">
        <v>2</v>
      </c>
      <c r="D175">
        <f t="shared" si="4"/>
        <v>0.2</v>
      </c>
      <c r="E175" s="14">
        <f t="shared" si="5"/>
        <v>9.5238095238095233E-2</v>
      </c>
    </row>
    <row r="176" spans="1:5" x14ac:dyDescent="0.25">
      <c r="A176" t="s">
        <v>229</v>
      </c>
      <c r="B176">
        <v>4</v>
      </c>
      <c r="C176" t="e">
        <v>#N/A</v>
      </c>
      <c r="D176">
        <f t="shared" si="4"/>
        <v>0.2</v>
      </c>
      <c r="E176" s="14" t="e">
        <f t="shared" si="5"/>
        <v>#N/A</v>
      </c>
    </row>
    <row r="177" spans="1:5" x14ac:dyDescent="0.25">
      <c r="A177" t="s">
        <v>230</v>
      </c>
      <c r="B177">
        <v>4</v>
      </c>
      <c r="C177">
        <v>8</v>
      </c>
      <c r="D177">
        <f t="shared" si="4"/>
        <v>0.2</v>
      </c>
      <c r="E177" s="14">
        <f t="shared" si="5"/>
        <v>0.38095238095238093</v>
      </c>
    </row>
    <row r="178" spans="1:5" x14ac:dyDescent="0.25">
      <c r="A178" t="s">
        <v>231</v>
      </c>
      <c r="B178">
        <v>4</v>
      </c>
      <c r="C178">
        <v>7</v>
      </c>
      <c r="D178">
        <f t="shared" si="4"/>
        <v>0.2</v>
      </c>
      <c r="E178" s="14">
        <f t="shared" si="5"/>
        <v>0.33333333333333331</v>
      </c>
    </row>
    <row r="179" spans="1:5" x14ac:dyDescent="0.25">
      <c r="A179" t="s">
        <v>232</v>
      </c>
      <c r="B179">
        <v>4</v>
      </c>
      <c r="C179">
        <v>3</v>
      </c>
      <c r="D179">
        <f t="shared" si="4"/>
        <v>0.2</v>
      </c>
      <c r="E179" s="14">
        <f t="shared" si="5"/>
        <v>0.14285714285714285</v>
      </c>
    </row>
    <row r="180" spans="1:5" x14ac:dyDescent="0.25">
      <c r="A180" t="s">
        <v>233</v>
      </c>
      <c r="B180">
        <v>4</v>
      </c>
      <c r="C180">
        <v>6</v>
      </c>
      <c r="D180">
        <f t="shared" si="4"/>
        <v>0.2</v>
      </c>
      <c r="E180" s="14">
        <f t="shared" si="5"/>
        <v>0.2857142857142857</v>
      </c>
    </row>
    <row r="181" spans="1:5" x14ac:dyDescent="0.25">
      <c r="A181" t="s">
        <v>234</v>
      </c>
      <c r="B181">
        <v>4</v>
      </c>
      <c r="C181" t="e">
        <v>#N/A</v>
      </c>
      <c r="D181">
        <f t="shared" si="4"/>
        <v>0.2</v>
      </c>
      <c r="E181" s="14" t="e">
        <f t="shared" si="5"/>
        <v>#N/A</v>
      </c>
    </row>
    <row r="182" spans="1:5" x14ac:dyDescent="0.25">
      <c r="A182" t="s">
        <v>235</v>
      </c>
      <c r="B182">
        <v>4</v>
      </c>
      <c r="C182">
        <v>4</v>
      </c>
      <c r="D182">
        <f t="shared" si="4"/>
        <v>0.2</v>
      </c>
      <c r="E182" s="14">
        <f t="shared" si="5"/>
        <v>0.19047619047619047</v>
      </c>
    </row>
    <row r="183" spans="1:5" x14ac:dyDescent="0.25">
      <c r="A183" t="s">
        <v>236</v>
      </c>
      <c r="B183">
        <v>4</v>
      </c>
      <c r="C183" t="e">
        <v>#N/A</v>
      </c>
      <c r="D183">
        <f t="shared" si="4"/>
        <v>0.2</v>
      </c>
      <c r="E183" s="14" t="e">
        <f t="shared" si="5"/>
        <v>#N/A</v>
      </c>
    </row>
    <row r="184" spans="1:5" x14ac:dyDescent="0.25">
      <c r="A184" t="s">
        <v>237</v>
      </c>
      <c r="B184">
        <v>4</v>
      </c>
      <c r="C184">
        <v>2</v>
      </c>
      <c r="D184">
        <f t="shared" si="4"/>
        <v>0.2</v>
      </c>
      <c r="E184" s="14">
        <f t="shared" si="5"/>
        <v>9.5238095238095233E-2</v>
      </c>
    </row>
    <row r="185" spans="1:5" x14ac:dyDescent="0.25">
      <c r="A185" t="s">
        <v>238</v>
      </c>
      <c r="B185">
        <v>4</v>
      </c>
      <c r="C185">
        <v>6</v>
      </c>
      <c r="D185">
        <f t="shared" si="4"/>
        <v>0.2</v>
      </c>
      <c r="E185" s="14">
        <f t="shared" si="5"/>
        <v>0.2857142857142857</v>
      </c>
    </row>
    <row r="186" spans="1:5" x14ac:dyDescent="0.25">
      <c r="A186" t="s">
        <v>239</v>
      </c>
      <c r="B186">
        <v>4</v>
      </c>
      <c r="C186">
        <v>9</v>
      </c>
      <c r="D186">
        <f t="shared" si="4"/>
        <v>0.2</v>
      </c>
      <c r="E186" s="14">
        <f t="shared" si="5"/>
        <v>0.42857142857142855</v>
      </c>
    </row>
    <row r="187" spans="1:5" x14ac:dyDescent="0.25">
      <c r="A187" t="s">
        <v>240</v>
      </c>
      <c r="B187">
        <v>3</v>
      </c>
      <c r="C187">
        <v>4</v>
      </c>
      <c r="D187">
        <f t="shared" si="4"/>
        <v>0.15</v>
      </c>
      <c r="E187" s="14">
        <f t="shared" si="5"/>
        <v>0.19047619047619047</v>
      </c>
    </row>
    <row r="188" spans="1:5" x14ac:dyDescent="0.25">
      <c r="A188" t="s">
        <v>241</v>
      </c>
      <c r="B188">
        <v>3</v>
      </c>
      <c r="C188">
        <v>3</v>
      </c>
      <c r="D188">
        <f t="shared" si="4"/>
        <v>0.15</v>
      </c>
      <c r="E188" s="14">
        <f t="shared" si="5"/>
        <v>0.14285714285714285</v>
      </c>
    </row>
    <row r="189" spans="1:5" x14ac:dyDescent="0.25">
      <c r="A189" t="s">
        <v>242</v>
      </c>
      <c r="B189">
        <v>3</v>
      </c>
      <c r="C189">
        <v>5</v>
      </c>
      <c r="D189">
        <f t="shared" si="4"/>
        <v>0.15</v>
      </c>
      <c r="E189" s="14">
        <f t="shared" si="5"/>
        <v>0.23809523809523808</v>
      </c>
    </row>
    <row r="190" spans="1:5" x14ac:dyDescent="0.25">
      <c r="A190" t="s">
        <v>243</v>
      </c>
      <c r="B190">
        <v>3</v>
      </c>
      <c r="C190">
        <v>2</v>
      </c>
      <c r="D190">
        <f t="shared" si="4"/>
        <v>0.15</v>
      </c>
      <c r="E190" s="14">
        <f t="shared" si="5"/>
        <v>9.5238095238095233E-2</v>
      </c>
    </row>
    <row r="191" spans="1:5" x14ac:dyDescent="0.25">
      <c r="A191" t="s">
        <v>244</v>
      </c>
      <c r="B191">
        <v>3</v>
      </c>
      <c r="C191" t="e">
        <v>#N/A</v>
      </c>
      <c r="D191">
        <f t="shared" si="4"/>
        <v>0.15</v>
      </c>
      <c r="E191" s="14" t="e">
        <f t="shared" si="5"/>
        <v>#N/A</v>
      </c>
    </row>
    <row r="192" spans="1:5" x14ac:dyDescent="0.25">
      <c r="A192" t="s">
        <v>245</v>
      </c>
      <c r="B192">
        <v>3</v>
      </c>
      <c r="C192">
        <v>2</v>
      </c>
      <c r="D192">
        <f t="shared" si="4"/>
        <v>0.15</v>
      </c>
      <c r="E192" s="14">
        <f t="shared" si="5"/>
        <v>9.5238095238095233E-2</v>
      </c>
    </row>
    <row r="193" spans="1:5" x14ac:dyDescent="0.25">
      <c r="A193" t="s">
        <v>246</v>
      </c>
      <c r="B193">
        <v>3</v>
      </c>
      <c r="C193">
        <v>2</v>
      </c>
      <c r="D193">
        <f t="shared" si="4"/>
        <v>0.15</v>
      </c>
      <c r="E193" s="14">
        <f t="shared" si="5"/>
        <v>9.5238095238095233E-2</v>
      </c>
    </row>
    <row r="194" spans="1:5" x14ac:dyDescent="0.25">
      <c r="A194" t="s">
        <v>247</v>
      </c>
      <c r="B194">
        <v>3</v>
      </c>
      <c r="C194">
        <v>7</v>
      </c>
      <c r="D194">
        <f t="shared" si="4"/>
        <v>0.15</v>
      </c>
      <c r="E194" s="14">
        <f t="shared" si="5"/>
        <v>0.33333333333333331</v>
      </c>
    </row>
    <row r="195" spans="1:5" x14ac:dyDescent="0.25">
      <c r="A195" t="s">
        <v>248</v>
      </c>
      <c r="B195">
        <v>3</v>
      </c>
      <c r="C195">
        <v>1</v>
      </c>
      <c r="D195">
        <f t="shared" ref="D195:D258" si="6">B195/20</f>
        <v>0.15</v>
      </c>
      <c r="E195" s="14">
        <f t="shared" ref="E195:E258" si="7">C195/21</f>
        <v>4.7619047619047616E-2</v>
      </c>
    </row>
    <row r="196" spans="1:5" x14ac:dyDescent="0.25">
      <c r="A196" t="s">
        <v>249</v>
      </c>
      <c r="B196">
        <v>3</v>
      </c>
      <c r="C196" t="e">
        <v>#N/A</v>
      </c>
      <c r="D196">
        <f t="shared" si="6"/>
        <v>0.15</v>
      </c>
      <c r="E196" s="14" t="e">
        <f t="shared" si="7"/>
        <v>#N/A</v>
      </c>
    </row>
    <row r="197" spans="1:5" x14ac:dyDescent="0.25">
      <c r="A197" t="s">
        <v>250</v>
      </c>
      <c r="B197">
        <v>3</v>
      </c>
      <c r="C197">
        <v>6</v>
      </c>
      <c r="D197">
        <f t="shared" si="6"/>
        <v>0.15</v>
      </c>
      <c r="E197" s="14">
        <f t="shared" si="7"/>
        <v>0.2857142857142857</v>
      </c>
    </row>
    <row r="198" spans="1:5" x14ac:dyDescent="0.25">
      <c r="A198" t="s">
        <v>251</v>
      </c>
      <c r="B198">
        <v>3</v>
      </c>
      <c r="C198">
        <v>3</v>
      </c>
      <c r="D198">
        <f t="shared" si="6"/>
        <v>0.15</v>
      </c>
      <c r="E198" s="14">
        <f t="shared" si="7"/>
        <v>0.14285714285714285</v>
      </c>
    </row>
    <row r="199" spans="1:5" x14ac:dyDescent="0.25">
      <c r="A199" t="s">
        <v>252</v>
      </c>
      <c r="B199">
        <v>3</v>
      </c>
      <c r="C199" t="e">
        <v>#N/A</v>
      </c>
      <c r="D199">
        <f t="shared" si="6"/>
        <v>0.15</v>
      </c>
      <c r="E199" s="14" t="e">
        <f t="shared" si="7"/>
        <v>#N/A</v>
      </c>
    </row>
    <row r="200" spans="1:5" x14ac:dyDescent="0.25">
      <c r="A200" t="s">
        <v>253</v>
      </c>
      <c r="B200">
        <v>3</v>
      </c>
      <c r="C200">
        <v>1</v>
      </c>
      <c r="D200">
        <f t="shared" si="6"/>
        <v>0.15</v>
      </c>
      <c r="E200" s="14">
        <f t="shared" si="7"/>
        <v>4.7619047619047616E-2</v>
      </c>
    </row>
    <row r="201" spans="1:5" x14ac:dyDescent="0.25">
      <c r="A201" t="s">
        <v>254</v>
      </c>
      <c r="B201">
        <v>3</v>
      </c>
      <c r="C201">
        <v>5</v>
      </c>
      <c r="D201">
        <f t="shared" si="6"/>
        <v>0.15</v>
      </c>
      <c r="E201" s="14">
        <f t="shared" si="7"/>
        <v>0.23809523809523808</v>
      </c>
    </row>
    <row r="202" spans="1:5" x14ac:dyDescent="0.25">
      <c r="A202" t="s">
        <v>255</v>
      </c>
      <c r="B202">
        <v>3</v>
      </c>
      <c r="C202" t="e">
        <v>#N/A</v>
      </c>
      <c r="D202">
        <f t="shared" si="6"/>
        <v>0.15</v>
      </c>
      <c r="E202" s="14" t="e">
        <f t="shared" si="7"/>
        <v>#N/A</v>
      </c>
    </row>
    <row r="203" spans="1:5" x14ac:dyDescent="0.25">
      <c r="A203" t="s">
        <v>256</v>
      </c>
      <c r="B203">
        <v>3</v>
      </c>
      <c r="C203" t="e">
        <v>#N/A</v>
      </c>
      <c r="D203">
        <f t="shared" si="6"/>
        <v>0.15</v>
      </c>
      <c r="E203" s="14" t="e">
        <f t="shared" si="7"/>
        <v>#N/A</v>
      </c>
    </row>
    <row r="204" spans="1:5" x14ac:dyDescent="0.25">
      <c r="A204" t="s">
        <v>257</v>
      </c>
      <c r="B204">
        <v>3</v>
      </c>
      <c r="C204">
        <v>4</v>
      </c>
      <c r="D204">
        <f t="shared" si="6"/>
        <v>0.15</v>
      </c>
      <c r="E204" s="14">
        <f t="shared" si="7"/>
        <v>0.19047619047619047</v>
      </c>
    </row>
    <row r="205" spans="1:5" x14ac:dyDescent="0.25">
      <c r="A205" t="s">
        <v>258</v>
      </c>
      <c r="B205">
        <v>3</v>
      </c>
      <c r="C205">
        <v>2</v>
      </c>
      <c r="D205">
        <f t="shared" si="6"/>
        <v>0.15</v>
      </c>
      <c r="E205" s="14">
        <f t="shared" si="7"/>
        <v>9.5238095238095233E-2</v>
      </c>
    </row>
    <row r="206" spans="1:5" x14ac:dyDescent="0.25">
      <c r="A206" t="s">
        <v>259</v>
      </c>
      <c r="B206">
        <v>3</v>
      </c>
      <c r="C206">
        <v>2</v>
      </c>
      <c r="D206">
        <f t="shared" si="6"/>
        <v>0.15</v>
      </c>
      <c r="E206" s="14">
        <f t="shared" si="7"/>
        <v>9.5238095238095233E-2</v>
      </c>
    </row>
    <row r="207" spans="1:5" x14ac:dyDescent="0.25">
      <c r="A207" t="s">
        <v>260</v>
      </c>
      <c r="B207">
        <v>3</v>
      </c>
      <c r="C207" t="e">
        <v>#N/A</v>
      </c>
      <c r="D207">
        <f t="shared" si="6"/>
        <v>0.15</v>
      </c>
      <c r="E207" s="14" t="e">
        <f t="shared" si="7"/>
        <v>#N/A</v>
      </c>
    </row>
    <row r="208" spans="1:5" x14ac:dyDescent="0.25">
      <c r="A208" t="s">
        <v>261</v>
      </c>
      <c r="B208">
        <v>3</v>
      </c>
      <c r="C208" t="e">
        <v>#N/A</v>
      </c>
      <c r="D208">
        <f t="shared" si="6"/>
        <v>0.15</v>
      </c>
      <c r="E208" s="14" t="e">
        <f t="shared" si="7"/>
        <v>#N/A</v>
      </c>
    </row>
    <row r="209" spans="1:5" x14ac:dyDescent="0.25">
      <c r="A209" t="s">
        <v>262</v>
      </c>
      <c r="B209">
        <v>3</v>
      </c>
      <c r="C209">
        <v>9</v>
      </c>
      <c r="D209">
        <f t="shared" si="6"/>
        <v>0.15</v>
      </c>
      <c r="E209" s="14">
        <f t="shared" si="7"/>
        <v>0.42857142857142855</v>
      </c>
    </row>
    <row r="210" spans="1:5" x14ac:dyDescent="0.25">
      <c r="A210" t="s">
        <v>263</v>
      </c>
      <c r="B210">
        <v>3</v>
      </c>
      <c r="C210">
        <v>1</v>
      </c>
      <c r="D210">
        <f t="shared" si="6"/>
        <v>0.15</v>
      </c>
      <c r="E210" s="14">
        <f t="shared" si="7"/>
        <v>4.7619047619047616E-2</v>
      </c>
    </row>
    <row r="211" spans="1:5" x14ac:dyDescent="0.25">
      <c r="A211" t="s">
        <v>264</v>
      </c>
      <c r="B211">
        <v>3</v>
      </c>
      <c r="C211">
        <v>2</v>
      </c>
      <c r="D211">
        <f t="shared" si="6"/>
        <v>0.15</v>
      </c>
      <c r="E211" s="14">
        <f t="shared" si="7"/>
        <v>9.5238095238095233E-2</v>
      </c>
    </row>
    <row r="212" spans="1:5" x14ac:dyDescent="0.25">
      <c r="A212" t="s">
        <v>265</v>
      </c>
      <c r="B212">
        <v>3</v>
      </c>
      <c r="C212" t="e">
        <v>#N/A</v>
      </c>
      <c r="D212">
        <f t="shared" si="6"/>
        <v>0.15</v>
      </c>
      <c r="E212" s="14" t="e">
        <f t="shared" si="7"/>
        <v>#N/A</v>
      </c>
    </row>
    <row r="213" spans="1:5" x14ac:dyDescent="0.25">
      <c r="A213" t="s">
        <v>266</v>
      </c>
      <c r="B213">
        <v>3</v>
      </c>
      <c r="C213">
        <v>4</v>
      </c>
      <c r="D213">
        <f t="shared" si="6"/>
        <v>0.15</v>
      </c>
      <c r="E213" s="14">
        <f t="shared" si="7"/>
        <v>0.19047619047619047</v>
      </c>
    </row>
    <row r="214" spans="1:5" x14ac:dyDescent="0.25">
      <c r="A214" t="s">
        <v>267</v>
      </c>
      <c r="B214">
        <v>3</v>
      </c>
      <c r="C214" t="e">
        <v>#N/A</v>
      </c>
      <c r="D214">
        <f t="shared" si="6"/>
        <v>0.15</v>
      </c>
      <c r="E214" s="14" t="e">
        <f t="shared" si="7"/>
        <v>#N/A</v>
      </c>
    </row>
    <row r="215" spans="1:5" x14ac:dyDescent="0.25">
      <c r="A215" t="s">
        <v>268</v>
      </c>
      <c r="B215">
        <v>3</v>
      </c>
      <c r="C215">
        <v>15</v>
      </c>
      <c r="D215">
        <f t="shared" si="6"/>
        <v>0.15</v>
      </c>
      <c r="E215" s="14">
        <f t="shared" si="7"/>
        <v>0.7142857142857143</v>
      </c>
    </row>
    <row r="216" spans="1:5" x14ac:dyDescent="0.25">
      <c r="A216" t="s">
        <v>269</v>
      </c>
      <c r="B216">
        <v>3</v>
      </c>
      <c r="C216">
        <v>4</v>
      </c>
      <c r="D216">
        <f t="shared" si="6"/>
        <v>0.15</v>
      </c>
      <c r="E216" s="14">
        <f t="shared" si="7"/>
        <v>0.19047619047619047</v>
      </c>
    </row>
    <row r="217" spans="1:5" x14ac:dyDescent="0.25">
      <c r="A217" t="s">
        <v>270</v>
      </c>
      <c r="B217">
        <v>3</v>
      </c>
      <c r="C217">
        <v>7</v>
      </c>
      <c r="D217">
        <f t="shared" si="6"/>
        <v>0.15</v>
      </c>
      <c r="E217" s="14">
        <f t="shared" si="7"/>
        <v>0.33333333333333331</v>
      </c>
    </row>
    <row r="218" spans="1:5" x14ac:dyDescent="0.25">
      <c r="A218" t="s">
        <v>271</v>
      </c>
      <c r="B218">
        <v>3</v>
      </c>
      <c r="C218">
        <v>6</v>
      </c>
      <c r="D218">
        <f t="shared" si="6"/>
        <v>0.15</v>
      </c>
      <c r="E218" s="14">
        <f t="shared" si="7"/>
        <v>0.2857142857142857</v>
      </c>
    </row>
    <row r="219" spans="1:5" x14ac:dyDescent="0.25">
      <c r="A219" t="s">
        <v>272</v>
      </c>
      <c r="B219">
        <v>3</v>
      </c>
      <c r="C219" t="e">
        <v>#N/A</v>
      </c>
      <c r="D219">
        <f t="shared" si="6"/>
        <v>0.15</v>
      </c>
      <c r="E219" s="14" t="e">
        <f t="shared" si="7"/>
        <v>#N/A</v>
      </c>
    </row>
    <row r="220" spans="1:5" x14ac:dyDescent="0.25">
      <c r="A220" t="s">
        <v>273</v>
      </c>
      <c r="B220">
        <v>3</v>
      </c>
      <c r="C220">
        <v>9</v>
      </c>
      <c r="D220">
        <f t="shared" si="6"/>
        <v>0.15</v>
      </c>
      <c r="E220" s="14">
        <f t="shared" si="7"/>
        <v>0.42857142857142855</v>
      </c>
    </row>
    <row r="221" spans="1:5" x14ac:dyDescent="0.25">
      <c r="A221" t="s">
        <v>274</v>
      </c>
      <c r="B221">
        <v>3</v>
      </c>
      <c r="C221" t="e">
        <v>#N/A</v>
      </c>
      <c r="D221">
        <f t="shared" si="6"/>
        <v>0.15</v>
      </c>
      <c r="E221" s="14" t="e">
        <f t="shared" si="7"/>
        <v>#N/A</v>
      </c>
    </row>
    <row r="222" spans="1:5" x14ac:dyDescent="0.25">
      <c r="A222" t="s">
        <v>275</v>
      </c>
      <c r="B222">
        <v>3</v>
      </c>
      <c r="C222" t="e">
        <v>#N/A</v>
      </c>
      <c r="D222">
        <f t="shared" si="6"/>
        <v>0.15</v>
      </c>
      <c r="E222" s="14" t="e">
        <f t="shared" si="7"/>
        <v>#N/A</v>
      </c>
    </row>
    <row r="223" spans="1:5" x14ac:dyDescent="0.25">
      <c r="A223" t="s">
        <v>276</v>
      </c>
      <c r="B223">
        <v>3</v>
      </c>
      <c r="C223" t="e">
        <v>#N/A</v>
      </c>
      <c r="D223">
        <f t="shared" si="6"/>
        <v>0.15</v>
      </c>
      <c r="E223" s="14" t="e">
        <f t="shared" si="7"/>
        <v>#N/A</v>
      </c>
    </row>
    <row r="224" spans="1:5" x14ac:dyDescent="0.25">
      <c r="A224" t="s">
        <v>277</v>
      </c>
      <c r="B224">
        <v>3</v>
      </c>
      <c r="C224" t="e">
        <v>#N/A</v>
      </c>
      <c r="D224">
        <f t="shared" si="6"/>
        <v>0.15</v>
      </c>
      <c r="E224" s="14" t="e">
        <f t="shared" si="7"/>
        <v>#N/A</v>
      </c>
    </row>
    <row r="225" spans="1:5" x14ac:dyDescent="0.25">
      <c r="A225" t="s">
        <v>278</v>
      </c>
      <c r="B225">
        <v>3</v>
      </c>
      <c r="C225" t="e">
        <v>#N/A</v>
      </c>
      <c r="D225">
        <f t="shared" si="6"/>
        <v>0.15</v>
      </c>
      <c r="E225" s="14" t="e">
        <f t="shared" si="7"/>
        <v>#N/A</v>
      </c>
    </row>
    <row r="226" spans="1:5" x14ac:dyDescent="0.25">
      <c r="A226" t="s">
        <v>279</v>
      </c>
      <c r="B226">
        <v>3</v>
      </c>
      <c r="C226">
        <v>1</v>
      </c>
      <c r="D226">
        <f t="shared" si="6"/>
        <v>0.15</v>
      </c>
      <c r="E226" s="14">
        <f t="shared" si="7"/>
        <v>4.7619047619047616E-2</v>
      </c>
    </row>
    <row r="227" spans="1:5" x14ac:dyDescent="0.25">
      <c r="A227" t="s">
        <v>280</v>
      </c>
      <c r="B227">
        <v>3</v>
      </c>
      <c r="C227" t="e">
        <v>#N/A</v>
      </c>
      <c r="D227">
        <f t="shared" si="6"/>
        <v>0.15</v>
      </c>
      <c r="E227" s="14" t="e">
        <f t="shared" si="7"/>
        <v>#N/A</v>
      </c>
    </row>
    <row r="228" spans="1:5" x14ac:dyDescent="0.25">
      <c r="A228" t="s">
        <v>281</v>
      </c>
      <c r="B228">
        <v>2</v>
      </c>
      <c r="C228" t="e">
        <v>#N/A</v>
      </c>
      <c r="D228">
        <f t="shared" si="6"/>
        <v>0.1</v>
      </c>
      <c r="E228" s="14" t="e">
        <f t="shared" si="7"/>
        <v>#N/A</v>
      </c>
    </row>
    <row r="229" spans="1:5" x14ac:dyDescent="0.25">
      <c r="A229" t="s">
        <v>282</v>
      </c>
      <c r="B229">
        <v>2</v>
      </c>
      <c r="C229" t="e">
        <v>#N/A</v>
      </c>
      <c r="D229">
        <f t="shared" si="6"/>
        <v>0.1</v>
      </c>
      <c r="E229" s="14" t="e">
        <f t="shared" si="7"/>
        <v>#N/A</v>
      </c>
    </row>
    <row r="230" spans="1:5" x14ac:dyDescent="0.25">
      <c r="A230" t="s">
        <v>283</v>
      </c>
      <c r="B230">
        <v>2</v>
      </c>
      <c r="C230" t="e">
        <v>#N/A</v>
      </c>
      <c r="D230">
        <f t="shared" si="6"/>
        <v>0.1</v>
      </c>
      <c r="E230" s="14" t="e">
        <f t="shared" si="7"/>
        <v>#N/A</v>
      </c>
    </row>
    <row r="231" spans="1:5" x14ac:dyDescent="0.25">
      <c r="A231" t="s">
        <v>284</v>
      </c>
      <c r="B231">
        <v>2</v>
      </c>
      <c r="C231" t="e">
        <v>#N/A</v>
      </c>
      <c r="D231">
        <f t="shared" si="6"/>
        <v>0.1</v>
      </c>
      <c r="E231" s="14" t="e">
        <f t="shared" si="7"/>
        <v>#N/A</v>
      </c>
    </row>
    <row r="232" spans="1:5" x14ac:dyDescent="0.25">
      <c r="A232" t="s">
        <v>285</v>
      </c>
      <c r="B232">
        <v>2</v>
      </c>
      <c r="C232" t="e">
        <v>#N/A</v>
      </c>
      <c r="D232">
        <f t="shared" si="6"/>
        <v>0.1</v>
      </c>
      <c r="E232" s="14" t="e">
        <f t="shared" si="7"/>
        <v>#N/A</v>
      </c>
    </row>
    <row r="233" spans="1:5" x14ac:dyDescent="0.25">
      <c r="A233" t="s">
        <v>286</v>
      </c>
      <c r="B233">
        <v>2</v>
      </c>
      <c r="C233">
        <v>3</v>
      </c>
      <c r="D233">
        <f t="shared" si="6"/>
        <v>0.1</v>
      </c>
      <c r="E233" s="14">
        <f t="shared" si="7"/>
        <v>0.14285714285714285</v>
      </c>
    </row>
    <row r="234" spans="1:5" x14ac:dyDescent="0.25">
      <c r="A234" t="s">
        <v>287</v>
      </c>
      <c r="B234">
        <v>2</v>
      </c>
      <c r="C234">
        <v>2</v>
      </c>
      <c r="D234">
        <f t="shared" si="6"/>
        <v>0.1</v>
      </c>
      <c r="E234" s="14">
        <f t="shared" si="7"/>
        <v>9.5238095238095233E-2</v>
      </c>
    </row>
    <row r="235" spans="1:5" x14ac:dyDescent="0.25">
      <c r="A235" t="s">
        <v>288</v>
      </c>
      <c r="B235">
        <v>2</v>
      </c>
      <c r="C235">
        <v>5</v>
      </c>
      <c r="D235">
        <f t="shared" si="6"/>
        <v>0.1</v>
      </c>
      <c r="E235" s="14">
        <f t="shared" si="7"/>
        <v>0.23809523809523808</v>
      </c>
    </row>
    <row r="236" spans="1:5" x14ac:dyDescent="0.25">
      <c r="A236" t="s">
        <v>289</v>
      </c>
      <c r="B236">
        <v>2</v>
      </c>
      <c r="C236">
        <v>4</v>
      </c>
      <c r="D236">
        <f t="shared" si="6"/>
        <v>0.1</v>
      </c>
      <c r="E236" s="14">
        <f t="shared" si="7"/>
        <v>0.19047619047619047</v>
      </c>
    </row>
    <row r="237" spans="1:5" x14ac:dyDescent="0.25">
      <c r="A237" t="s">
        <v>290</v>
      </c>
      <c r="B237">
        <v>2</v>
      </c>
      <c r="C237">
        <v>3</v>
      </c>
      <c r="D237">
        <f t="shared" si="6"/>
        <v>0.1</v>
      </c>
      <c r="E237" s="14">
        <f t="shared" si="7"/>
        <v>0.14285714285714285</v>
      </c>
    </row>
    <row r="238" spans="1:5" x14ac:dyDescent="0.25">
      <c r="A238" t="s">
        <v>291</v>
      </c>
      <c r="B238">
        <v>2</v>
      </c>
      <c r="C238">
        <v>5</v>
      </c>
      <c r="D238">
        <f t="shared" si="6"/>
        <v>0.1</v>
      </c>
      <c r="E238" s="14">
        <f t="shared" si="7"/>
        <v>0.23809523809523808</v>
      </c>
    </row>
    <row r="239" spans="1:5" x14ac:dyDescent="0.25">
      <c r="A239" t="s">
        <v>292</v>
      </c>
      <c r="B239">
        <v>2</v>
      </c>
      <c r="C239" t="e">
        <v>#N/A</v>
      </c>
      <c r="D239">
        <f t="shared" si="6"/>
        <v>0.1</v>
      </c>
      <c r="E239" s="14" t="e">
        <f t="shared" si="7"/>
        <v>#N/A</v>
      </c>
    </row>
    <row r="240" spans="1:5" x14ac:dyDescent="0.25">
      <c r="A240" t="s">
        <v>293</v>
      </c>
      <c r="B240">
        <v>2</v>
      </c>
      <c r="C240">
        <v>2</v>
      </c>
      <c r="D240">
        <f t="shared" si="6"/>
        <v>0.1</v>
      </c>
      <c r="E240" s="14">
        <f t="shared" si="7"/>
        <v>9.5238095238095233E-2</v>
      </c>
    </row>
    <row r="241" spans="1:5" x14ac:dyDescent="0.25">
      <c r="A241" t="s">
        <v>294</v>
      </c>
      <c r="B241">
        <v>2</v>
      </c>
      <c r="C241" t="e">
        <v>#N/A</v>
      </c>
      <c r="D241">
        <f t="shared" si="6"/>
        <v>0.1</v>
      </c>
      <c r="E241" s="14" t="e">
        <f t="shared" si="7"/>
        <v>#N/A</v>
      </c>
    </row>
    <row r="242" spans="1:5" x14ac:dyDescent="0.25">
      <c r="A242" t="s">
        <v>295</v>
      </c>
      <c r="B242">
        <v>2</v>
      </c>
      <c r="C242">
        <v>2</v>
      </c>
      <c r="D242">
        <f t="shared" si="6"/>
        <v>0.1</v>
      </c>
      <c r="E242" s="14">
        <f t="shared" si="7"/>
        <v>9.5238095238095233E-2</v>
      </c>
    </row>
    <row r="243" spans="1:5" x14ac:dyDescent="0.25">
      <c r="A243" t="s">
        <v>296</v>
      </c>
      <c r="B243">
        <v>2</v>
      </c>
      <c r="C243" t="e">
        <v>#N/A</v>
      </c>
      <c r="D243">
        <f t="shared" si="6"/>
        <v>0.1</v>
      </c>
      <c r="E243" s="14" t="e">
        <f t="shared" si="7"/>
        <v>#N/A</v>
      </c>
    </row>
    <row r="244" spans="1:5" x14ac:dyDescent="0.25">
      <c r="A244" t="s">
        <v>297</v>
      </c>
      <c r="B244">
        <v>2</v>
      </c>
      <c r="C244">
        <v>2</v>
      </c>
      <c r="D244">
        <f t="shared" si="6"/>
        <v>0.1</v>
      </c>
      <c r="E244" s="14">
        <f t="shared" si="7"/>
        <v>9.5238095238095233E-2</v>
      </c>
    </row>
    <row r="245" spans="1:5" x14ac:dyDescent="0.25">
      <c r="A245" t="s">
        <v>298</v>
      </c>
      <c r="B245">
        <v>2</v>
      </c>
      <c r="C245" t="e">
        <v>#N/A</v>
      </c>
      <c r="D245">
        <f t="shared" si="6"/>
        <v>0.1</v>
      </c>
      <c r="E245" s="14" t="e">
        <f t="shared" si="7"/>
        <v>#N/A</v>
      </c>
    </row>
    <row r="246" spans="1:5" x14ac:dyDescent="0.25">
      <c r="A246" t="s">
        <v>299</v>
      </c>
      <c r="B246">
        <v>2</v>
      </c>
      <c r="C246">
        <v>2</v>
      </c>
      <c r="D246">
        <f t="shared" si="6"/>
        <v>0.1</v>
      </c>
      <c r="E246" s="14">
        <f t="shared" si="7"/>
        <v>9.5238095238095233E-2</v>
      </c>
    </row>
    <row r="247" spans="1:5" x14ac:dyDescent="0.25">
      <c r="A247" t="s">
        <v>300</v>
      </c>
      <c r="B247">
        <v>2</v>
      </c>
      <c r="C247" t="e">
        <v>#N/A</v>
      </c>
      <c r="D247">
        <f t="shared" si="6"/>
        <v>0.1</v>
      </c>
      <c r="E247" s="14" t="e">
        <f t="shared" si="7"/>
        <v>#N/A</v>
      </c>
    </row>
    <row r="248" spans="1:5" x14ac:dyDescent="0.25">
      <c r="A248" t="s">
        <v>301</v>
      </c>
      <c r="B248">
        <v>2</v>
      </c>
      <c r="C248" t="e">
        <v>#N/A</v>
      </c>
      <c r="D248">
        <f t="shared" si="6"/>
        <v>0.1</v>
      </c>
      <c r="E248" s="14" t="e">
        <f t="shared" si="7"/>
        <v>#N/A</v>
      </c>
    </row>
    <row r="249" spans="1:5" x14ac:dyDescent="0.25">
      <c r="A249" t="s">
        <v>302</v>
      </c>
      <c r="B249">
        <v>2</v>
      </c>
      <c r="C249">
        <v>4</v>
      </c>
      <c r="D249">
        <f t="shared" si="6"/>
        <v>0.1</v>
      </c>
      <c r="E249" s="14">
        <f t="shared" si="7"/>
        <v>0.19047619047619047</v>
      </c>
    </row>
    <row r="250" spans="1:5" x14ac:dyDescent="0.25">
      <c r="A250" t="s">
        <v>303</v>
      </c>
      <c r="B250">
        <v>2</v>
      </c>
      <c r="C250">
        <v>1</v>
      </c>
      <c r="D250">
        <f t="shared" si="6"/>
        <v>0.1</v>
      </c>
      <c r="E250" s="14">
        <f t="shared" si="7"/>
        <v>4.7619047619047616E-2</v>
      </c>
    </row>
    <row r="251" spans="1:5" x14ac:dyDescent="0.25">
      <c r="A251" t="s">
        <v>304</v>
      </c>
      <c r="B251">
        <v>2</v>
      </c>
      <c r="C251" t="e">
        <v>#N/A</v>
      </c>
      <c r="D251">
        <f t="shared" si="6"/>
        <v>0.1</v>
      </c>
      <c r="E251" s="14" t="e">
        <f t="shared" si="7"/>
        <v>#N/A</v>
      </c>
    </row>
    <row r="252" spans="1:5" x14ac:dyDescent="0.25">
      <c r="A252" t="s">
        <v>305</v>
      </c>
      <c r="B252">
        <v>2</v>
      </c>
      <c r="C252">
        <v>3</v>
      </c>
      <c r="D252">
        <f t="shared" si="6"/>
        <v>0.1</v>
      </c>
      <c r="E252" s="14">
        <f t="shared" si="7"/>
        <v>0.14285714285714285</v>
      </c>
    </row>
    <row r="253" spans="1:5" x14ac:dyDescent="0.25">
      <c r="A253" t="s">
        <v>306</v>
      </c>
      <c r="B253">
        <v>2</v>
      </c>
      <c r="C253">
        <v>1</v>
      </c>
      <c r="D253">
        <f t="shared" si="6"/>
        <v>0.1</v>
      </c>
      <c r="E253" s="14">
        <f t="shared" si="7"/>
        <v>4.7619047619047616E-2</v>
      </c>
    </row>
    <row r="254" spans="1:5" x14ac:dyDescent="0.25">
      <c r="A254" t="s">
        <v>307</v>
      </c>
      <c r="B254">
        <v>2</v>
      </c>
      <c r="C254" t="e">
        <v>#N/A</v>
      </c>
      <c r="D254">
        <f t="shared" si="6"/>
        <v>0.1</v>
      </c>
      <c r="E254" s="14" t="e">
        <f t="shared" si="7"/>
        <v>#N/A</v>
      </c>
    </row>
    <row r="255" spans="1:5" x14ac:dyDescent="0.25">
      <c r="A255" t="s">
        <v>308</v>
      </c>
      <c r="B255">
        <v>2</v>
      </c>
      <c r="C255" t="e">
        <v>#N/A</v>
      </c>
      <c r="D255">
        <f t="shared" si="6"/>
        <v>0.1</v>
      </c>
      <c r="E255" s="14" t="e">
        <f t="shared" si="7"/>
        <v>#N/A</v>
      </c>
    </row>
    <row r="256" spans="1:5" x14ac:dyDescent="0.25">
      <c r="A256" t="s">
        <v>309</v>
      </c>
      <c r="B256">
        <v>2</v>
      </c>
      <c r="C256">
        <v>1</v>
      </c>
      <c r="D256">
        <f t="shared" si="6"/>
        <v>0.1</v>
      </c>
      <c r="E256" s="14">
        <f t="shared" si="7"/>
        <v>4.7619047619047616E-2</v>
      </c>
    </row>
    <row r="257" spans="1:5" x14ac:dyDescent="0.25">
      <c r="A257" t="s">
        <v>310</v>
      </c>
      <c r="B257">
        <v>2</v>
      </c>
      <c r="C257" t="e">
        <v>#N/A</v>
      </c>
      <c r="D257">
        <f t="shared" si="6"/>
        <v>0.1</v>
      </c>
      <c r="E257" s="14" t="e">
        <f t="shared" si="7"/>
        <v>#N/A</v>
      </c>
    </row>
    <row r="258" spans="1:5" x14ac:dyDescent="0.25">
      <c r="A258" t="s">
        <v>311</v>
      </c>
      <c r="B258">
        <v>2</v>
      </c>
      <c r="C258">
        <v>1</v>
      </c>
      <c r="D258">
        <f t="shared" si="6"/>
        <v>0.1</v>
      </c>
      <c r="E258" s="14">
        <f t="shared" si="7"/>
        <v>4.7619047619047616E-2</v>
      </c>
    </row>
    <row r="259" spans="1:5" x14ac:dyDescent="0.25">
      <c r="A259" t="s">
        <v>312</v>
      </c>
      <c r="B259">
        <v>2</v>
      </c>
      <c r="C259">
        <v>3</v>
      </c>
      <c r="D259">
        <f t="shared" ref="D259:D322" si="8">B259/20</f>
        <v>0.1</v>
      </c>
      <c r="E259" s="14">
        <f t="shared" ref="E259:E322" si="9">C259/21</f>
        <v>0.14285714285714285</v>
      </c>
    </row>
    <row r="260" spans="1:5" x14ac:dyDescent="0.25">
      <c r="A260" t="s">
        <v>313</v>
      </c>
      <c r="B260">
        <v>2</v>
      </c>
      <c r="C260">
        <v>3</v>
      </c>
      <c r="D260">
        <f t="shared" si="8"/>
        <v>0.1</v>
      </c>
      <c r="E260" s="14">
        <f t="shared" si="9"/>
        <v>0.14285714285714285</v>
      </c>
    </row>
    <row r="261" spans="1:5" x14ac:dyDescent="0.25">
      <c r="A261" t="s">
        <v>314</v>
      </c>
      <c r="B261">
        <v>2</v>
      </c>
      <c r="C261">
        <v>1</v>
      </c>
      <c r="D261">
        <f t="shared" si="8"/>
        <v>0.1</v>
      </c>
      <c r="E261" s="14">
        <f t="shared" si="9"/>
        <v>4.7619047619047616E-2</v>
      </c>
    </row>
    <row r="262" spans="1:5" x14ac:dyDescent="0.25">
      <c r="A262" t="s">
        <v>315</v>
      </c>
      <c r="B262">
        <v>2</v>
      </c>
      <c r="C262">
        <v>1</v>
      </c>
      <c r="D262">
        <f t="shared" si="8"/>
        <v>0.1</v>
      </c>
      <c r="E262" s="14">
        <f t="shared" si="9"/>
        <v>4.7619047619047616E-2</v>
      </c>
    </row>
    <row r="263" spans="1:5" x14ac:dyDescent="0.25">
      <c r="A263" t="s">
        <v>316</v>
      </c>
      <c r="B263">
        <v>2</v>
      </c>
      <c r="C263">
        <v>2</v>
      </c>
      <c r="D263">
        <f t="shared" si="8"/>
        <v>0.1</v>
      </c>
      <c r="E263" s="14">
        <f t="shared" si="9"/>
        <v>9.5238095238095233E-2</v>
      </c>
    </row>
    <row r="264" spans="1:5" x14ac:dyDescent="0.25">
      <c r="A264" t="s">
        <v>317</v>
      </c>
      <c r="B264">
        <v>2</v>
      </c>
      <c r="C264">
        <v>3</v>
      </c>
      <c r="D264">
        <f t="shared" si="8"/>
        <v>0.1</v>
      </c>
      <c r="E264" s="14">
        <f t="shared" si="9"/>
        <v>0.14285714285714285</v>
      </c>
    </row>
    <row r="265" spans="1:5" x14ac:dyDescent="0.25">
      <c r="A265" t="s">
        <v>318</v>
      </c>
      <c r="B265">
        <v>2</v>
      </c>
      <c r="C265">
        <v>7</v>
      </c>
      <c r="D265">
        <f t="shared" si="8"/>
        <v>0.1</v>
      </c>
      <c r="E265" s="14">
        <f t="shared" si="9"/>
        <v>0.33333333333333331</v>
      </c>
    </row>
    <row r="266" spans="1:5" x14ac:dyDescent="0.25">
      <c r="A266" t="s">
        <v>319</v>
      </c>
      <c r="B266">
        <v>2</v>
      </c>
      <c r="C266">
        <v>5</v>
      </c>
      <c r="D266">
        <f t="shared" si="8"/>
        <v>0.1</v>
      </c>
      <c r="E266" s="14">
        <f t="shared" si="9"/>
        <v>0.23809523809523808</v>
      </c>
    </row>
    <row r="267" spans="1:5" x14ac:dyDescent="0.25">
      <c r="A267" t="s">
        <v>320</v>
      </c>
      <c r="B267">
        <v>2</v>
      </c>
      <c r="C267">
        <v>2</v>
      </c>
      <c r="D267">
        <f t="shared" si="8"/>
        <v>0.1</v>
      </c>
      <c r="E267" s="14">
        <f t="shared" si="9"/>
        <v>9.5238095238095233E-2</v>
      </c>
    </row>
    <row r="268" spans="1:5" x14ac:dyDescent="0.25">
      <c r="A268" t="s">
        <v>321</v>
      </c>
      <c r="B268">
        <v>2</v>
      </c>
      <c r="C268">
        <v>1</v>
      </c>
      <c r="D268">
        <f t="shared" si="8"/>
        <v>0.1</v>
      </c>
      <c r="E268" s="14">
        <f t="shared" si="9"/>
        <v>4.7619047619047616E-2</v>
      </c>
    </row>
    <row r="269" spans="1:5" x14ac:dyDescent="0.25">
      <c r="A269" t="s">
        <v>322</v>
      </c>
      <c r="B269">
        <v>2</v>
      </c>
      <c r="C269">
        <v>2</v>
      </c>
      <c r="D269">
        <f t="shared" si="8"/>
        <v>0.1</v>
      </c>
      <c r="E269" s="14">
        <f t="shared" si="9"/>
        <v>9.5238095238095233E-2</v>
      </c>
    </row>
    <row r="270" spans="1:5" x14ac:dyDescent="0.25">
      <c r="A270" t="s">
        <v>323</v>
      </c>
      <c r="B270">
        <v>2</v>
      </c>
      <c r="C270" t="e">
        <v>#N/A</v>
      </c>
      <c r="D270">
        <f t="shared" si="8"/>
        <v>0.1</v>
      </c>
      <c r="E270" s="14" t="e">
        <f t="shared" si="9"/>
        <v>#N/A</v>
      </c>
    </row>
    <row r="271" spans="1:5" x14ac:dyDescent="0.25">
      <c r="A271" t="s">
        <v>324</v>
      </c>
      <c r="B271">
        <v>2</v>
      </c>
      <c r="C271" t="e">
        <v>#N/A</v>
      </c>
      <c r="D271">
        <f t="shared" si="8"/>
        <v>0.1</v>
      </c>
      <c r="E271" s="14" t="e">
        <f t="shared" si="9"/>
        <v>#N/A</v>
      </c>
    </row>
    <row r="272" spans="1:5" x14ac:dyDescent="0.25">
      <c r="A272" t="s">
        <v>325</v>
      </c>
      <c r="B272">
        <v>2</v>
      </c>
      <c r="C272">
        <v>9</v>
      </c>
      <c r="D272">
        <f t="shared" si="8"/>
        <v>0.1</v>
      </c>
      <c r="E272" s="14">
        <f t="shared" si="9"/>
        <v>0.42857142857142855</v>
      </c>
    </row>
    <row r="273" spans="1:5" x14ac:dyDescent="0.25">
      <c r="A273" t="s">
        <v>326</v>
      </c>
      <c r="B273">
        <v>2</v>
      </c>
      <c r="C273" t="e">
        <v>#N/A</v>
      </c>
      <c r="D273">
        <f t="shared" si="8"/>
        <v>0.1</v>
      </c>
      <c r="E273" s="14" t="e">
        <f t="shared" si="9"/>
        <v>#N/A</v>
      </c>
    </row>
    <row r="274" spans="1:5" x14ac:dyDescent="0.25">
      <c r="A274" t="s">
        <v>327</v>
      </c>
      <c r="B274">
        <v>2</v>
      </c>
      <c r="C274" t="e">
        <v>#N/A</v>
      </c>
      <c r="D274">
        <f t="shared" si="8"/>
        <v>0.1</v>
      </c>
      <c r="E274" s="14" t="e">
        <f t="shared" si="9"/>
        <v>#N/A</v>
      </c>
    </row>
    <row r="275" spans="1:5" x14ac:dyDescent="0.25">
      <c r="A275" t="s">
        <v>328</v>
      </c>
      <c r="B275">
        <v>2</v>
      </c>
      <c r="C275">
        <v>1</v>
      </c>
      <c r="D275">
        <f t="shared" si="8"/>
        <v>0.1</v>
      </c>
      <c r="E275" s="14">
        <f t="shared" si="9"/>
        <v>4.7619047619047616E-2</v>
      </c>
    </row>
    <row r="276" spans="1:5" x14ac:dyDescent="0.25">
      <c r="A276" t="s">
        <v>329</v>
      </c>
      <c r="B276">
        <v>2</v>
      </c>
      <c r="C276">
        <v>2</v>
      </c>
      <c r="D276">
        <f t="shared" si="8"/>
        <v>0.1</v>
      </c>
      <c r="E276" s="14">
        <f t="shared" si="9"/>
        <v>9.5238095238095233E-2</v>
      </c>
    </row>
    <row r="277" spans="1:5" x14ac:dyDescent="0.25">
      <c r="A277" t="s">
        <v>330</v>
      </c>
      <c r="B277">
        <v>2</v>
      </c>
      <c r="C277">
        <v>7</v>
      </c>
      <c r="D277">
        <f t="shared" si="8"/>
        <v>0.1</v>
      </c>
      <c r="E277" s="14">
        <f t="shared" si="9"/>
        <v>0.33333333333333331</v>
      </c>
    </row>
    <row r="278" spans="1:5" x14ac:dyDescent="0.25">
      <c r="A278" t="s">
        <v>331</v>
      </c>
      <c r="B278">
        <v>2</v>
      </c>
      <c r="C278">
        <v>3</v>
      </c>
      <c r="D278">
        <f t="shared" si="8"/>
        <v>0.1</v>
      </c>
      <c r="E278" s="14">
        <f t="shared" si="9"/>
        <v>0.14285714285714285</v>
      </c>
    </row>
    <row r="279" spans="1:5" x14ac:dyDescent="0.25">
      <c r="A279" t="s">
        <v>332</v>
      </c>
      <c r="B279">
        <v>2</v>
      </c>
      <c r="C279">
        <v>1</v>
      </c>
      <c r="D279">
        <f t="shared" si="8"/>
        <v>0.1</v>
      </c>
      <c r="E279" s="14">
        <f t="shared" si="9"/>
        <v>4.7619047619047616E-2</v>
      </c>
    </row>
    <row r="280" spans="1:5" x14ac:dyDescent="0.25">
      <c r="A280" t="s">
        <v>333</v>
      </c>
      <c r="B280">
        <v>2</v>
      </c>
      <c r="C280" t="e">
        <v>#N/A</v>
      </c>
      <c r="D280">
        <f t="shared" si="8"/>
        <v>0.1</v>
      </c>
      <c r="E280" s="14" t="e">
        <f t="shared" si="9"/>
        <v>#N/A</v>
      </c>
    </row>
    <row r="281" spans="1:5" x14ac:dyDescent="0.25">
      <c r="A281" t="s">
        <v>334</v>
      </c>
      <c r="B281">
        <v>2</v>
      </c>
      <c r="C281">
        <v>3</v>
      </c>
      <c r="D281">
        <f t="shared" si="8"/>
        <v>0.1</v>
      </c>
      <c r="E281" s="14">
        <f t="shared" si="9"/>
        <v>0.14285714285714285</v>
      </c>
    </row>
    <row r="282" spans="1:5" x14ac:dyDescent="0.25">
      <c r="A282" t="s">
        <v>335</v>
      </c>
      <c r="B282">
        <v>2</v>
      </c>
      <c r="C282">
        <v>3</v>
      </c>
      <c r="D282">
        <f t="shared" si="8"/>
        <v>0.1</v>
      </c>
      <c r="E282" s="14">
        <f t="shared" si="9"/>
        <v>0.14285714285714285</v>
      </c>
    </row>
    <row r="283" spans="1:5" x14ac:dyDescent="0.25">
      <c r="A283" t="s">
        <v>336</v>
      </c>
      <c r="B283">
        <v>2</v>
      </c>
      <c r="C283">
        <v>2</v>
      </c>
      <c r="D283">
        <f t="shared" si="8"/>
        <v>0.1</v>
      </c>
      <c r="E283" s="14">
        <f t="shared" si="9"/>
        <v>9.5238095238095233E-2</v>
      </c>
    </row>
    <row r="284" spans="1:5" x14ac:dyDescent="0.25">
      <c r="A284" t="s">
        <v>337</v>
      </c>
      <c r="B284">
        <v>2</v>
      </c>
      <c r="C284" t="e">
        <v>#N/A</v>
      </c>
      <c r="D284">
        <f t="shared" si="8"/>
        <v>0.1</v>
      </c>
      <c r="E284" s="14" t="e">
        <f t="shared" si="9"/>
        <v>#N/A</v>
      </c>
    </row>
    <row r="285" spans="1:5" x14ac:dyDescent="0.25">
      <c r="A285" t="s">
        <v>338</v>
      </c>
      <c r="B285">
        <v>2</v>
      </c>
      <c r="C285" t="e">
        <v>#N/A</v>
      </c>
      <c r="D285">
        <f t="shared" si="8"/>
        <v>0.1</v>
      </c>
      <c r="E285" s="14" t="e">
        <f t="shared" si="9"/>
        <v>#N/A</v>
      </c>
    </row>
    <row r="286" spans="1:5" x14ac:dyDescent="0.25">
      <c r="A286" t="s">
        <v>339</v>
      </c>
      <c r="B286">
        <v>2</v>
      </c>
      <c r="C286">
        <v>4</v>
      </c>
      <c r="D286">
        <f t="shared" si="8"/>
        <v>0.1</v>
      </c>
      <c r="E286" s="14">
        <f t="shared" si="9"/>
        <v>0.19047619047619047</v>
      </c>
    </row>
    <row r="287" spans="1:5" x14ac:dyDescent="0.25">
      <c r="A287" t="s">
        <v>340</v>
      </c>
      <c r="B287">
        <v>2</v>
      </c>
      <c r="C287">
        <v>5</v>
      </c>
      <c r="D287">
        <f t="shared" si="8"/>
        <v>0.1</v>
      </c>
      <c r="E287" s="14">
        <f t="shared" si="9"/>
        <v>0.23809523809523808</v>
      </c>
    </row>
    <row r="288" spans="1:5" x14ac:dyDescent="0.25">
      <c r="A288" t="s">
        <v>341</v>
      </c>
      <c r="B288">
        <v>2</v>
      </c>
      <c r="C288" t="e">
        <v>#N/A</v>
      </c>
      <c r="D288">
        <f t="shared" si="8"/>
        <v>0.1</v>
      </c>
      <c r="E288" s="14" t="e">
        <f t="shared" si="9"/>
        <v>#N/A</v>
      </c>
    </row>
    <row r="289" spans="1:5" x14ac:dyDescent="0.25">
      <c r="A289" t="s">
        <v>342</v>
      </c>
      <c r="B289">
        <v>2</v>
      </c>
      <c r="C289" t="e">
        <v>#N/A</v>
      </c>
      <c r="D289">
        <f t="shared" si="8"/>
        <v>0.1</v>
      </c>
      <c r="E289" s="14" t="e">
        <f t="shared" si="9"/>
        <v>#N/A</v>
      </c>
    </row>
    <row r="290" spans="1:5" x14ac:dyDescent="0.25">
      <c r="A290" t="s">
        <v>343</v>
      </c>
      <c r="B290">
        <v>2</v>
      </c>
      <c r="C290">
        <v>3</v>
      </c>
      <c r="D290">
        <f t="shared" si="8"/>
        <v>0.1</v>
      </c>
      <c r="E290" s="14">
        <f t="shared" si="9"/>
        <v>0.14285714285714285</v>
      </c>
    </row>
    <row r="291" spans="1:5" x14ac:dyDescent="0.25">
      <c r="A291" t="s">
        <v>344</v>
      </c>
      <c r="B291">
        <v>2</v>
      </c>
      <c r="C291">
        <v>4</v>
      </c>
      <c r="D291">
        <f t="shared" si="8"/>
        <v>0.1</v>
      </c>
      <c r="E291" s="14">
        <f t="shared" si="9"/>
        <v>0.19047619047619047</v>
      </c>
    </row>
    <row r="292" spans="1:5" x14ac:dyDescent="0.25">
      <c r="A292" t="s">
        <v>345</v>
      </c>
      <c r="B292">
        <v>2</v>
      </c>
      <c r="C292">
        <v>1</v>
      </c>
      <c r="D292">
        <f t="shared" si="8"/>
        <v>0.1</v>
      </c>
      <c r="E292" s="14">
        <f t="shared" si="9"/>
        <v>4.7619047619047616E-2</v>
      </c>
    </row>
    <row r="293" spans="1:5" x14ac:dyDescent="0.25">
      <c r="A293" t="s">
        <v>346</v>
      </c>
      <c r="B293">
        <v>2</v>
      </c>
      <c r="C293" t="e">
        <v>#N/A</v>
      </c>
      <c r="D293">
        <f t="shared" si="8"/>
        <v>0.1</v>
      </c>
      <c r="E293" s="14" t="e">
        <f t="shared" si="9"/>
        <v>#N/A</v>
      </c>
    </row>
    <row r="294" spans="1:5" x14ac:dyDescent="0.25">
      <c r="A294" t="s">
        <v>347</v>
      </c>
      <c r="B294">
        <v>2</v>
      </c>
      <c r="C294" t="e">
        <v>#N/A</v>
      </c>
      <c r="D294">
        <f t="shared" si="8"/>
        <v>0.1</v>
      </c>
      <c r="E294" s="14" t="e">
        <f t="shared" si="9"/>
        <v>#N/A</v>
      </c>
    </row>
    <row r="295" spans="1:5" x14ac:dyDescent="0.25">
      <c r="A295" t="s">
        <v>348</v>
      </c>
      <c r="B295">
        <v>2</v>
      </c>
      <c r="C295">
        <v>1</v>
      </c>
      <c r="D295">
        <f t="shared" si="8"/>
        <v>0.1</v>
      </c>
      <c r="E295" s="14">
        <f t="shared" si="9"/>
        <v>4.7619047619047616E-2</v>
      </c>
    </row>
    <row r="296" spans="1:5" x14ac:dyDescent="0.25">
      <c r="A296" t="s">
        <v>349</v>
      </c>
      <c r="B296">
        <v>2</v>
      </c>
      <c r="C296">
        <v>2</v>
      </c>
      <c r="D296">
        <f t="shared" si="8"/>
        <v>0.1</v>
      </c>
      <c r="E296" s="14">
        <f t="shared" si="9"/>
        <v>9.5238095238095233E-2</v>
      </c>
    </row>
    <row r="297" spans="1:5" x14ac:dyDescent="0.25">
      <c r="A297" t="s">
        <v>350</v>
      </c>
      <c r="B297">
        <v>2</v>
      </c>
      <c r="C297" t="e">
        <v>#N/A</v>
      </c>
      <c r="D297">
        <f t="shared" si="8"/>
        <v>0.1</v>
      </c>
      <c r="E297" s="14" t="e">
        <f t="shared" si="9"/>
        <v>#N/A</v>
      </c>
    </row>
    <row r="298" spans="1:5" x14ac:dyDescent="0.25">
      <c r="A298" t="s">
        <v>351</v>
      </c>
      <c r="B298">
        <v>2</v>
      </c>
      <c r="C298" t="e">
        <v>#N/A</v>
      </c>
      <c r="D298">
        <f t="shared" si="8"/>
        <v>0.1</v>
      </c>
      <c r="E298" s="14" t="e">
        <f t="shared" si="9"/>
        <v>#N/A</v>
      </c>
    </row>
    <row r="299" spans="1:5" x14ac:dyDescent="0.25">
      <c r="A299" t="s">
        <v>352</v>
      </c>
      <c r="B299">
        <v>2</v>
      </c>
      <c r="C299" t="e">
        <v>#N/A</v>
      </c>
      <c r="D299">
        <f t="shared" si="8"/>
        <v>0.1</v>
      </c>
      <c r="E299" s="14" t="e">
        <f t="shared" si="9"/>
        <v>#N/A</v>
      </c>
    </row>
    <row r="300" spans="1:5" x14ac:dyDescent="0.25">
      <c r="A300" t="s">
        <v>353</v>
      </c>
      <c r="B300">
        <v>2</v>
      </c>
      <c r="C300" t="e">
        <v>#N/A</v>
      </c>
      <c r="D300">
        <f t="shared" si="8"/>
        <v>0.1</v>
      </c>
      <c r="E300" s="14" t="e">
        <f t="shared" si="9"/>
        <v>#N/A</v>
      </c>
    </row>
    <row r="301" spans="1:5" x14ac:dyDescent="0.25">
      <c r="A301" t="s">
        <v>354</v>
      </c>
      <c r="B301">
        <v>2</v>
      </c>
      <c r="C301">
        <v>5</v>
      </c>
      <c r="D301">
        <f t="shared" si="8"/>
        <v>0.1</v>
      </c>
      <c r="E301" s="14">
        <f t="shared" si="9"/>
        <v>0.23809523809523808</v>
      </c>
    </row>
    <row r="302" spans="1:5" x14ac:dyDescent="0.25">
      <c r="A302" t="s">
        <v>355</v>
      </c>
      <c r="B302">
        <v>2</v>
      </c>
      <c r="C302" t="e">
        <v>#N/A</v>
      </c>
      <c r="D302">
        <f t="shared" si="8"/>
        <v>0.1</v>
      </c>
      <c r="E302" s="14" t="e">
        <f t="shared" si="9"/>
        <v>#N/A</v>
      </c>
    </row>
    <row r="303" spans="1:5" x14ac:dyDescent="0.25">
      <c r="A303" t="s">
        <v>356</v>
      </c>
      <c r="B303">
        <v>2</v>
      </c>
      <c r="C303">
        <v>1</v>
      </c>
      <c r="D303">
        <f t="shared" si="8"/>
        <v>0.1</v>
      </c>
      <c r="E303" s="14">
        <f t="shared" si="9"/>
        <v>4.7619047619047616E-2</v>
      </c>
    </row>
    <row r="304" spans="1:5" x14ac:dyDescent="0.25">
      <c r="A304" t="s">
        <v>357</v>
      </c>
      <c r="B304">
        <v>2</v>
      </c>
      <c r="C304" t="e">
        <v>#N/A</v>
      </c>
      <c r="D304">
        <f t="shared" si="8"/>
        <v>0.1</v>
      </c>
      <c r="E304" s="14" t="e">
        <f t="shared" si="9"/>
        <v>#N/A</v>
      </c>
    </row>
    <row r="305" spans="1:5" x14ac:dyDescent="0.25">
      <c r="A305" t="s">
        <v>358</v>
      </c>
      <c r="B305">
        <v>2</v>
      </c>
      <c r="C305">
        <v>2</v>
      </c>
      <c r="D305">
        <f t="shared" si="8"/>
        <v>0.1</v>
      </c>
      <c r="E305" s="14">
        <f t="shared" si="9"/>
        <v>9.5238095238095233E-2</v>
      </c>
    </row>
    <row r="306" spans="1:5" x14ac:dyDescent="0.25">
      <c r="A306" t="s">
        <v>359</v>
      </c>
      <c r="B306">
        <v>2</v>
      </c>
      <c r="C306">
        <v>1</v>
      </c>
      <c r="D306">
        <f t="shared" si="8"/>
        <v>0.1</v>
      </c>
      <c r="E306" s="14">
        <f t="shared" si="9"/>
        <v>4.7619047619047616E-2</v>
      </c>
    </row>
    <row r="307" spans="1:5" x14ac:dyDescent="0.25">
      <c r="A307" t="s">
        <v>360</v>
      </c>
      <c r="B307">
        <v>2</v>
      </c>
      <c r="C307">
        <v>2</v>
      </c>
      <c r="D307">
        <f t="shared" si="8"/>
        <v>0.1</v>
      </c>
      <c r="E307" s="14">
        <f t="shared" si="9"/>
        <v>9.5238095238095233E-2</v>
      </c>
    </row>
    <row r="308" spans="1:5" x14ac:dyDescent="0.25">
      <c r="A308" t="s">
        <v>361</v>
      </c>
      <c r="B308">
        <v>2</v>
      </c>
      <c r="C308" t="e">
        <v>#N/A</v>
      </c>
      <c r="D308">
        <f t="shared" si="8"/>
        <v>0.1</v>
      </c>
      <c r="E308" s="14" t="e">
        <f t="shared" si="9"/>
        <v>#N/A</v>
      </c>
    </row>
    <row r="309" spans="1:5" x14ac:dyDescent="0.25">
      <c r="A309" t="s">
        <v>362</v>
      </c>
      <c r="B309">
        <v>2</v>
      </c>
      <c r="C309" t="e">
        <v>#N/A</v>
      </c>
      <c r="D309">
        <f t="shared" si="8"/>
        <v>0.1</v>
      </c>
      <c r="E309" s="14" t="e">
        <f t="shared" si="9"/>
        <v>#N/A</v>
      </c>
    </row>
    <row r="310" spans="1:5" x14ac:dyDescent="0.25">
      <c r="A310" t="s">
        <v>363</v>
      </c>
      <c r="B310">
        <v>2</v>
      </c>
      <c r="C310">
        <v>2</v>
      </c>
      <c r="D310">
        <f t="shared" si="8"/>
        <v>0.1</v>
      </c>
      <c r="E310" s="14">
        <f t="shared" si="9"/>
        <v>9.5238095238095233E-2</v>
      </c>
    </row>
    <row r="311" spans="1:5" x14ac:dyDescent="0.25">
      <c r="A311" t="s">
        <v>364</v>
      </c>
      <c r="B311">
        <v>1</v>
      </c>
      <c r="C311">
        <v>6</v>
      </c>
      <c r="D311">
        <f t="shared" si="8"/>
        <v>0.05</v>
      </c>
      <c r="E311" s="14">
        <f t="shared" si="9"/>
        <v>0.2857142857142857</v>
      </c>
    </row>
    <row r="312" spans="1:5" x14ac:dyDescent="0.25">
      <c r="A312" t="s">
        <v>365</v>
      </c>
      <c r="B312">
        <v>1</v>
      </c>
      <c r="C312" t="e">
        <v>#N/A</v>
      </c>
      <c r="D312">
        <f t="shared" si="8"/>
        <v>0.05</v>
      </c>
      <c r="E312" s="14" t="e">
        <f t="shared" si="9"/>
        <v>#N/A</v>
      </c>
    </row>
    <row r="313" spans="1:5" x14ac:dyDescent="0.25">
      <c r="A313" t="s">
        <v>366</v>
      </c>
      <c r="B313">
        <v>1</v>
      </c>
      <c r="C313" t="e">
        <v>#N/A</v>
      </c>
      <c r="D313">
        <f t="shared" si="8"/>
        <v>0.05</v>
      </c>
      <c r="E313" s="14" t="e">
        <f t="shared" si="9"/>
        <v>#N/A</v>
      </c>
    </row>
    <row r="314" spans="1:5" x14ac:dyDescent="0.25">
      <c r="A314" t="s">
        <v>367</v>
      </c>
      <c r="B314">
        <v>1</v>
      </c>
      <c r="C314">
        <v>1</v>
      </c>
      <c r="D314">
        <f t="shared" si="8"/>
        <v>0.05</v>
      </c>
      <c r="E314" s="14">
        <f t="shared" si="9"/>
        <v>4.7619047619047616E-2</v>
      </c>
    </row>
    <row r="315" spans="1:5" x14ac:dyDescent="0.25">
      <c r="A315" t="s">
        <v>368</v>
      </c>
      <c r="B315">
        <v>1</v>
      </c>
      <c r="C315">
        <v>4</v>
      </c>
      <c r="D315">
        <f t="shared" si="8"/>
        <v>0.05</v>
      </c>
      <c r="E315" s="14">
        <f t="shared" si="9"/>
        <v>0.19047619047619047</v>
      </c>
    </row>
    <row r="316" spans="1:5" x14ac:dyDescent="0.25">
      <c r="A316" t="s">
        <v>369</v>
      </c>
      <c r="B316">
        <v>1</v>
      </c>
      <c r="C316" t="e">
        <v>#N/A</v>
      </c>
      <c r="D316">
        <f t="shared" si="8"/>
        <v>0.05</v>
      </c>
      <c r="E316" s="14" t="e">
        <f t="shared" si="9"/>
        <v>#N/A</v>
      </c>
    </row>
    <row r="317" spans="1:5" x14ac:dyDescent="0.25">
      <c r="A317" t="s">
        <v>370</v>
      </c>
      <c r="B317">
        <v>1</v>
      </c>
      <c r="C317">
        <v>1</v>
      </c>
      <c r="D317">
        <f t="shared" si="8"/>
        <v>0.05</v>
      </c>
      <c r="E317" s="14">
        <f t="shared" si="9"/>
        <v>4.7619047619047616E-2</v>
      </c>
    </row>
    <row r="318" spans="1:5" x14ac:dyDescent="0.25">
      <c r="A318" t="s">
        <v>371</v>
      </c>
      <c r="B318">
        <v>1</v>
      </c>
      <c r="C318" t="e">
        <v>#N/A</v>
      </c>
      <c r="D318">
        <f t="shared" si="8"/>
        <v>0.05</v>
      </c>
      <c r="E318" s="14" t="e">
        <f t="shared" si="9"/>
        <v>#N/A</v>
      </c>
    </row>
    <row r="319" spans="1:5" x14ac:dyDescent="0.25">
      <c r="A319" t="s">
        <v>372</v>
      </c>
      <c r="B319">
        <v>1</v>
      </c>
      <c r="C319">
        <v>1</v>
      </c>
      <c r="D319">
        <f t="shared" si="8"/>
        <v>0.05</v>
      </c>
      <c r="E319" s="14">
        <f t="shared" si="9"/>
        <v>4.7619047619047616E-2</v>
      </c>
    </row>
    <row r="320" spans="1:5" x14ac:dyDescent="0.25">
      <c r="A320" t="s">
        <v>373</v>
      </c>
      <c r="B320">
        <v>1</v>
      </c>
      <c r="C320">
        <v>6</v>
      </c>
      <c r="D320">
        <f t="shared" si="8"/>
        <v>0.05</v>
      </c>
      <c r="E320" s="14">
        <f t="shared" si="9"/>
        <v>0.2857142857142857</v>
      </c>
    </row>
    <row r="321" spans="1:5" x14ac:dyDescent="0.25">
      <c r="A321" t="s">
        <v>374</v>
      </c>
      <c r="B321">
        <v>1</v>
      </c>
      <c r="C321" t="e">
        <v>#N/A</v>
      </c>
      <c r="D321">
        <f t="shared" si="8"/>
        <v>0.05</v>
      </c>
      <c r="E321" s="14" t="e">
        <f t="shared" si="9"/>
        <v>#N/A</v>
      </c>
    </row>
    <row r="322" spans="1:5" x14ac:dyDescent="0.25">
      <c r="A322" t="s">
        <v>375</v>
      </c>
      <c r="B322">
        <v>1</v>
      </c>
      <c r="C322">
        <v>8</v>
      </c>
      <c r="D322">
        <f t="shared" si="8"/>
        <v>0.05</v>
      </c>
      <c r="E322" s="14">
        <f t="shared" si="9"/>
        <v>0.38095238095238093</v>
      </c>
    </row>
    <row r="323" spans="1:5" x14ac:dyDescent="0.25">
      <c r="A323" t="s">
        <v>376</v>
      </c>
      <c r="B323">
        <v>1</v>
      </c>
      <c r="C323">
        <v>2</v>
      </c>
      <c r="D323">
        <f t="shared" ref="D323:D386" si="10">B323/20</f>
        <v>0.05</v>
      </c>
      <c r="E323" s="14">
        <f t="shared" ref="E323:E386" si="11">C323/21</f>
        <v>9.5238095238095233E-2</v>
      </c>
    </row>
    <row r="324" spans="1:5" x14ac:dyDescent="0.25">
      <c r="A324" t="s">
        <v>377</v>
      </c>
      <c r="B324">
        <v>1</v>
      </c>
      <c r="C324" t="e">
        <v>#N/A</v>
      </c>
      <c r="D324">
        <f t="shared" si="10"/>
        <v>0.05</v>
      </c>
      <c r="E324" s="14" t="e">
        <f t="shared" si="11"/>
        <v>#N/A</v>
      </c>
    </row>
    <row r="325" spans="1:5" x14ac:dyDescent="0.25">
      <c r="A325" t="s">
        <v>378</v>
      </c>
      <c r="B325">
        <v>1</v>
      </c>
      <c r="C325" t="e">
        <v>#N/A</v>
      </c>
      <c r="D325">
        <f t="shared" si="10"/>
        <v>0.05</v>
      </c>
      <c r="E325" s="14" t="e">
        <f t="shared" si="11"/>
        <v>#N/A</v>
      </c>
    </row>
    <row r="326" spans="1:5" x14ac:dyDescent="0.25">
      <c r="A326" t="s">
        <v>379</v>
      </c>
      <c r="B326">
        <v>1</v>
      </c>
      <c r="C326" t="e">
        <v>#N/A</v>
      </c>
      <c r="D326">
        <f t="shared" si="10"/>
        <v>0.05</v>
      </c>
      <c r="E326" s="14" t="e">
        <f t="shared" si="11"/>
        <v>#N/A</v>
      </c>
    </row>
    <row r="327" spans="1:5" x14ac:dyDescent="0.25">
      <c r="A327" t="s">
        <v>380</v>
      </c>
      <c r="B327">
        <v>1</v>
      </c>
      <c r="C327" t="e">
        <v>#N/A</v>
      </c>
      <c r="D327">
        <f t="shared" si="10"/>
        <v>0.05</v>
      </c>
      <c r="E327" s="14" t="e">
        <f t="shared" si="11"/>
        <v>#N/A</v>
      </c>
    </row>
    <row r="328" spans="1:5" x14ac:dyDescent="0.25">
      <c r="A328" t="s">
        <v>381</v>
      </c>
      <c r="B328">
        <v>1</v>
      </c>
      <c r="C328" t="e">
        <v>#N/A</v>
      </c>
      <c r="D328">
        <f t="shared" si="10"/>
        <v>0.05</v>
      </c>
      <c r="E328" s="14" t="e">
        <f t="shared" si="11"/>
        <v>#N/A</v>
      </c>
    </row>
    <row r="329" spans="1:5" x14ac:dyDescent="0.25">
      <c r="A329" t="s">
        <v>382</v>
      </c>
      <c r="B329">
        <v>1</v>
      </c>
      <c r="C329" t="e">
        <v>#N/A</v>
      </c>
      <c r="D329">
        <f t="shared" si="10"/>
        <v>0.05</v>
      </c>
      <c r="E329" s="14" t="e">
        <f t="shared" si="11"/>
        <v>#N/A</v>
      </c>
    </row>
    <row r="330" spans="1:5" x14ac:dyDescent="0.25">
      <c r="A330" t="s">
        <v>383</v>
      </c>
      <c r="B330">
        <v>1</v>
      </c>
      <c r="C330" t="e">
        <v>#N/A</v>
      </c>
      <c r="D330">
        <f t="shared" si="10"/>
        <v>0.05</v>
      </c>
      <c r="E330" s="14" t="e">
        <f t="shared" si="11"/>
        <v>#N/A</v>
      </c>
    </row>
    <row r="331" spans="1:5" x14ac:dyDescent="0.25">
      <c r="A331" t="s">
        <v>384</v>
      </c>
      <c r="B331">
        <v>1</v>
      </c>
      <c r="C331">
        <v>1</v>
      </c>
      <c r="D331">
        <f t="shared" si="10"/>
        <v>0.05</v>
      </c>
      <c r="E331" s="14">
        <f t="shared" si="11"/>
        <v>4.7619047619047616E-2</v>
      </c>
    </row>
    <row r="332" spans="1:5" x14ac:dyDescent="0.25">
      <c r="A332" t="s">
        <v>385</v>
      </c>
      <c r="B332">
        <v>1</v>
      </c>
      <c r="C332">
        <v>4</v>
      </c>
      <c r="D332">
        <f t="shared" si="10"/>
        <v>0.05</v>
      </c>
      <c r="E332" s="14">
        <f t="shared" si="11"/>
        <v>0.19047619047619047</v>
      </c>
    </row>
    <row r="333" spans="1:5" x14ac:dyDescent="0.25">
      <c r="A333" t="s">
        <v>386</v>
      </c>
      <c r="B333">
        <v>1</v>
      </c>
      <c r="C333">
        <v>1</v>
      </c>
      <c r="D333">
        <f t="shared" si="10"/>
        <v>0.05</v>
      </c>
      <c r="E333" s="14">
        <f t="shared" si="11"/>
        <v>4.7619047619047616E-2</v>
      </c>
    </row>
    <row r="334" spans="1:5" x14ac:dyDescent="0.25">
      <c r="A334" t="s">
        <v>387</v>
      </c>
      <c r="B334">
        <v>1</v>
      </c>
      <c r="C334" t="e">
        <v>#N/A</v>
      </c>
      <c r="D334">
        <f t="shared" si="10"/>
        <v>0.05</v>
      </c>
      <c r="E334" s="14" t="e">
        <f t="shared" si="11"/>
        <v>#N/A</v>
      </c>
    </row>
    <row r="335" spans="1:5" x14ac:dyDescent="0.25">
      <c r="A335" t="s">
        <v>388</v>
      </c>
      <c r="B335">
        <v>1</v>
      </c>
      <c r="C335">
        <v>1</v>
      </c>
      <c r="D335">
        <f t="shared" si="10"/>
        <v>0.05</v>
      </c>
      <c r="E335" s="14">
        <f t="shared" si="11"/>
        <v>4.7619047619047616E-2</v>
      </c>
    </row>
    <row r="336" spans="1:5" x14ac:dyDescent="0.25">
      <c r="A336" t="s">
        <v>389</v>
      </c>
      <c r="B336">
        <v>1</v>
      </c>
      <c r="C336" t="e">
        <v>#N/A</v>
      </c>
      <c r="D336">
        <f t="shared" si="10"/>
        <v>0.05</v>
      </c>
      <c r="E336" s="14" t="e">
        <f t="shared" si="11"/>
        <v>#N/A</v>
      </c>
    </row>
    <row r="337" spans="1:5" x14ac:dyDescent="0.25">
      <c r="A337" t="s">
        <v>390</v>
      </c>
      <c r="B337">
        <v>1</v>
      </c>
      <c r="C337" t="e">
        <v>#N/A</v>
      </c>
      <c r="D337">
        <f t="shared" si="10"/>
        <v>0.05</v>
      </c>
      <c r="E337" s="14" t="e">
        <f t="shared" si="11"/>
        <v>#N/A</v>
      </c>
    </row>
    <row r="338" spans="1:5" x14ac:dyDescent="0.25">
      <c r="A338" t="s">
        <v>391</v>
      </c>
      <c r="B338">
        <v>1</v>
      </c>
      <c r="C338" t="e">
        <v>#N/A</v>
      </c>
      <c r="D338">
        <f t="shared" si="10"/>
        <v>0.05</v>
      </c>
      <c r="E338" s="14" t="e">
        <f t="shared" si="11"/>
        <v>#N/A</v>
      </c>
    </row>
    <row r="339" spans="1:5" x14ac:dyDescent="0.25">
      <c r="A339" t="s">
        <v>392</v>
      </c>
      <c r="B339">
        <v>1</v>
      </c>
      <c r="C339">
        <v>1</v>
      </c>
      <c r="D339">
        <f t="shared" si="10"/>
        <v>0.05</v>
      </c>
      <c r="E339" s="14">
        <f t="shared" si="11"/>
        <v>4.7619047619047616E-2</v>
      </c>
    </row>
    <row r="340" spans="1:5" x14ac:dyDescent="0.25">
      <c r="A340" t="s">
        <v>393</v>
      </c>
      <c r="B340">
        <v>1</v>
      </c>
      <c r="C340" t="e">
        <v>#N/A</v>
      </c>
      <c r="D340">
        <f t="shared" si="10"/>
        <v>0.05</v>
      </c>
      <c r="E340" s="14" t="e">
        <f t="shared" si="11"/>
        <v>#N/A</v>
      </c>
    </row>
    <row r="341" spans="1:5" x14ac:dyDescent="0.25">
      <c r="A341" t="s">
        <v>394</v>
      </c>
      <c r="B341">
        <v>1</v>
      </c>
      <c r="C341" t="e">
        <v>#N/A</v>
      </c>
      <c r="D341">
        <f t="shared" si="10"/>
        <v>0.05</v>
      </c>
      <c r="E341" s="14" t="e">
        <f t="shared" si="11"/>
        <v>#N/A</v>
      </c>
    </row>
    <row r="342" spans="1:5" x14ac:dyDescent="0.25">
      <c r="A342" t="s">
        <v>395</v>
      </c>
      <c r="B342">
        <v>1</v>
      </c>
      <c r="C342">
        <v>1</v>
      </c>
      <c r="D342">
        <f t="shared" si="10"/>
        <v>0.05</v>
      </c>
      <c r="E342" s="14">
        <f t="shared" si="11"/>
        <v>4.7619047619047616E-2</v>
      </c>
    </row>
    <row r="343" spans="1:5" x14ac:dyDescent="0.25">
      <c r="A343" t="s">
        <v>396</v>
      </c>
      <c r="B343">
        <v>1</v>
      </c>
      <c r="C343">
        <v>3</v>
      </c>
      <c r="D343">
        <f t="shared" si="10"/>
        <v>0.05</v>
      </c>
      <c r="E343" s="14">
        <f t="shared" si="11"/>
        <v>0.14285714285714285</v>
      </c>
    </row>
    <row r="344" spans="1:5" x14ac:dyDescent="0.25">
      <c r="A344" t="s">
        <v>397</v>
      </c>
      <c r="B344">
        <v>1</v>
      </c>
      <c r="C344" t="e">
        <v>#N/A</v>
      </c>
      <c r="D344">
        <f t="shared" si="10"/>
        <v>0.05</v>
      </c>
      <c r="E344" s="14" t="e">
        <f t="shared" si="11"/>
        <v>#N/A</v>
      </c>
    </row>
    <row r="345" spans="1:5" x14ac:dyDescent="0.25">
      <c r="A345" t="s">
        <v>398</v>
      </c>
      <c r="B345">
        <v>1</v>
      </c>
      <c r="C345">
        <v>3</v>
      </c>
      <c r="D345">
        <f t="shared" si="10"/>
        <v>0.05</v>
      </c>
      <c r="E345" s="14">
        <f t="shared" si="11"/>
        <v>0.14285714285714285</v>
      </c>
    </row>
    <row r="346" spans="1:5" x14ac:dyDescent="0.25">
      <c r="A346" t="s">
        <v>399</v>
      </c>
      <c r="B346">
        <v>1</v>
      </c>
      <c r="C346" t="e">
        <v>#N/A</v>
      </c>
      <c r="D346">
        <f t="shared" si="10"/>
        <v>0.05</v>
      </c>
      <c r="E346" s="14" t="e">
        <f t="shared" si="11"/>
        <v>#N/A</v>
      </c>
    </row>
    <row r="347" spans="1:5" x14ac:dyDescent="0.25">
      <c r="A347" t="s">
        <v>400</v>
      </c>
      <c r="B347">
        <v>1</v>
      </c>
      <c r="C347" t="e">
        <v>#N/A</v>
      </c>
      <c r="D347">
        <f t="shared" si="10"/>
        <v>0.05</v>
      </c>
      <c r="E347" s="14" t="e">
        <f t="shared" si="11"/>
        <v>#N/A</v>
      </c>
    </row>
    <row r="348" spans="1:5" x14ac:dyDescent="0.25">
      <c r="A348" t="s">
        <v>401</v>
      </c>
      <c r="B348">
        <v>1</v>
      </c>
      <c r="C348" t="e">
        <v>#N/A</v>
      </c>
      <c r="D348">
        <f t="shared" si="10"/>
        <v>0.05</v>
      </c>
      <c r="E348" s="14" t="e">
        <f t="shared" si="11"/>
        <v>#N/A</v>
      </c>
    </row>
    <row r="349" spans="1:5" x14ac:dyDescent="0.25">
      <c r="A349" t="s">
        <v>402</v>
      </c>
      <c r="B349">
        <v>1</v>
      </c>
      <c r="C349" t="e">
        <v>#N/A</v>
      </c>
      <c r="D349">
        <f t="shared" si="10"/>
        <v>0.05</v>
      </c>
      <c r="E349" s="14" t="e">
        <f t="shared" si="11"/>
        <v>#N/A</v>
      </c>
    </row>
    <row r="350" spans="1:5" x14ac:dyDescent="0.25">
      <c r="A350" t="s">
        <v>403</v>
      </c>
      <c r="B350">
        <v>1</v>
      </c>
      <c r="C350">
        <v>1</v>
      </c>
      <c r="D350">
        <f t="shared" si="10"/>
        <v>0.05</v>
      </c>
      <c r="E350" s="14">
        <f t="shared" si="11"/>
        <v>4.7619047619047616E-2</v>
      </c>
    </row>
    <row r="351" spans="1:5" x14ac:dyDescent="0.25">
      <c r="A351" t="s">
        <v>404</v>
      </c>
      <c r="B351">
        <v>1</v>
      </c>
      <c r="C351">
        <v>9</v>
      </c>
      <c r="D351">
        <f t="shared" si="10"/>
        <v>0.05</v>
      </c>
      <c r="E351" s="14">
        <f t="shared" si="11"/>
        <v>0.42857142857142855</v>
      </c>
    </row>
    <row r="352" spans="1:5" x14ac:dyDescent="0.25">
      <c r="A352" t="s">
        <v>405</v>
      </c>
      <c r="B352">
        <v>1</v>
      </c>
      <c r="C352">
        <v>3</v>
      </c>
      <c r="D352">
        <f t="shared" si="10"/>
        <v>0.05</v>
      </c>
      <c r="E352" s="14">
        <f t="shared" si="11"/>
        <v>0.14285714285714285</v>
      </c>
    </row>
    <row r="353" spans="1:5" x14ac:dyDescent="0.25">
      <c r="A353" t="s">
        <v>406</v>
      </c>
      <c r="B353">
        <v>1</v>
      </c>
      <c r="C353">
        <v>1</v>
      </c>
      <c r="D353">
        <f t="shared" si="10"/>
        <v>0.05</v>
      </c>
      <c r="E353" s="14">
        <f t="shared" si="11"/>
        <v>4.7619047619047616E-2</v>
      </c>
    </row>
    <row r="354" spans="1:5" x14ac:dyDescent="0.25">
      <c r="A354" t="s">
        <v>407</v>
      </c>
      <c r="B354">
        <v>1</v>
      </c>
      <c r="C354" t="e">
        <v>#N/A</v>
      </c>
      <c r="D354">
        <f t="shared" si="10"/>
        <v>0.05</v>
      </c>
      <c r="E354" s="14" t="e">
        <f t="shared" si="11"/>
        <v>#N/A</v>
      </c>
    </row>
    <row r="355" spans="1:5" x14ac:dyDescent="0.25">
      <c r="A355" t="s">
        <v>408</v>
      </c>
      <c r="B355">
        <v>1</v>
      </c>
      <c r="C355" t="e">
        <v>#N/A</v>
      </c>
      <c r="D355">
        <f t="shared" si="10"/>
        <v>0.05</v>
      </c>
      <c r="E355" s="14" t="e">
        <f t="shared" si="11"/>
        <v>#N/A</v>
      </c>
    </row>
    <row r="356" spans="1:5" x14ac:dyDescent="0.25">
      <c r="A356" t="s">
        <v>409</v>
      </c>
      <c r="B356">
        <v>1</v>
      </c>
      <c r="C356" t="e">
        <v>#N/A</v>
      </c>
      <c r="D356">
        <f t="shared" si="10"/>
        <v>0.05</v>
      </c>
      <c r="E356" s="14" t="e">
        <f t="shared" si="11"/>
        <v>#N/A</v>
      </c>
    </row>
    <row r="357" spans="1:5" x14ac:dyDescent="0.25">
      <c r="A357" t="s">
        <v>410</v>
      </c>
      <c r="B357">
        <v>1</v>
      </c>
      <c r="C357" t="e">
        <v>#N/A</v>
      </c>
      <c r="D357">
        <f t="shared" si="10"/>
        <v>0.05</v>
      </c>
      <c r="E357" s="14" t="e">
        <f t="shared" si="11"/>
        <v>#N/A</v>
      </c>
    </row>
    <row r="358" spans="1:5" x14ac:dyDescent="0.25">
      <c r="A358" t="s">
        <v>411</v>
      </c>
      <c r="B358">
        <v>1</v>
      </c>
      <c r="C358" t="e">
        <v>#N/A</v>
      </c>
      <c r="D358">
        <f t="shared" si="10"/>
        <v>0.05</v>
      </c>
      <c r="E358" s="14" t="e">
        <f t="shared" si="11"/>
        <v>#N/A</v>
      </c>
    </row>
    <row r="359" spans="1:5" x14ac:dyDescent="0.25">
      <c r="A359" t="s">
        <v>412</v>
      </c>
      <c r="B359">
        <v>1</v>
      </c>
      <c r="C359">
        <v>4</v>
      </c>
      <c r="D359">
        <f t="shared" si="10"/>
        <v>0.05</v>
      </c>
      <c r="E359" s="14">
        <f t="shared" si="11"/>
        <v>0.19047619047619047</v>
      </c>
    </row>
    <row r="360" spans="1:5" x14ac:dyDescent="0.25">
      <c r="A360" t="s">
        <v>413</v>
      </c>
      <c r="B360">
        <v>1</v>
      </c>
      <c r="C360" t="e">
        <v>#N/A</v>
      </c>
      <c r="D360">
        <f t="shared" si="10"/>
        <v>0.05</v>
      </c>
      <c r="E360" s="14" t="e">
        <f t="shared" si="11"/>
        <v>#N/A</v>
      </c>
    </row>
    <row r="361" spans="1:5" x14ac:dyDescent="0.25">
      <c r="A361" t="s">
        <v>414</v>
      </c>
      <c r="B361">
        <v>1</v>
      </c>
      <c r="C361">
        <v>1</v>
      </c>
      <c r="D361">
        <f t="shared" si="10"/>
        <v>0.05</v>
      </c>
      <c r="E361" s="14">
        <f t="shared" si="11"/>
        <v>4.7619047619047616E-2</v>
      </c>
    </row>
    <row r="362" spans="1:5" x14ac:dyDescent="0.25">
      <c r="A362" t="s">
        <v>415</v>
      </c>
      <c r="B362">
        <v>1</v>
      </c>
      <c r="C362" t="e">
        <v>#N/A</v>
      </c>
      <c r="D362">
        <f t="shared" si="10"/>
        <v>0.05</v>
      </c>
      <c r="E362" s="14" t="e">
        <f t="shared" si="11"/>
        <v>#N/A</v>
      </c>
    </row>
    <row r="363" spans="1:5" x14ac:dyDescent="0.25">
      <c r="A363" t="s">
        <v>416</v>
      </c>
      <c r="B363">
        <v>1</v>
      </c>
      <c r="C363" t="e">
        <v>#N/A</v>
      </c>
      <c r="D363">
        <f t="shared" si="10"/>
        <v>0.05</v>
      </c>
      <c r="E363" s="14" t="e">
        <f t="shared" si="11"/>
        <v>#N/A</v>
      </c>
    </row>
    <row r="364" spans="1:5" x14ac:dyDescent="0.25">
      <c r="A364" t="s">
        <v>417</v>
      </c>
      <c r="B364">
        <v>1</v>
      </c>
      <c r="C364">
        <v>6</v>
      </c>
      <c r="D364">
        <f t="shared" si="10"/>
        <v>0.05</v>
      </c>
      <c r="E364" s="14">
        <f t="shared" si="11"/>
        <v>0.2857142857142857</v>
      </c>
    </row>
    <row r="365" spans="1:5" x14ac:dyDescent="0.25">
      <c r="A365" t="s">
        <v>418</v>
      </c>
      <c r="B365">
        <v>1</v>
      </c>
      <c r="C365" t="e">
        <v>#N/A</v>
      </c>
      <c r="D365">
        <f t="shared" si="10"/>
        <v>0.05</v>
      </c>
      <c r="E365" s="14" t="e">
        <f t="shared" si="11"/>
        <v>#N/A</v>
      </c>
    </row>
    <row r="366" spans="1:5" x14ac:dyDescent="0.25">
      <c r="A366" t="s">
        <v>419</v>
      </c>
      <c r="B366">
        <v>1</v>
      </c>
      <c r="C366">
        <v>1</v>
      </c>
      <c r="D366">
        <f t="shared" si="10"/>
        <v>0.05</v>
      </c>
      <c r="E366" s="14">
        <f t="shared" si="11"/>
        <v>4.7619047619047616E-2</v>
      </c>
    </row>
    <row r="367" spans="1:5" x14ac:dyDescent="0.25">
      <c r="A367" t="s">
        <v>420</v>
      </c>
      <c r="B367">
        <v>1</v>
      </c>
      <c r="C367">
        <v>1</v>
      </c>
      <c r="D367">
        <f t="shared" si="10"/>
        <v>0.05</v>
      </c>
      <c r="E367" s="14">
        <f t="shared" si="11"/>
        <v>4.7619047619047616E-2</v>
      </c>
    </row>
    <row r="368" spans="1:5" x14ac:dyDescent="0.25">
      <c r="A368" t="s">
        <v>421</v>
      </c>
      <c r="B368">
        <v>1</v>
      </c>
      <c r="C368" t="e">
        <v>#N/A</v>
      </c>
      <c r="D368">
        <f t="shared" si="10"/>
        <v>0.05</v>
      </c>
      <c r="E368" s="14" t="e">
        <f t="shared" si="11"/>
        <v>#N/A</v>
      </c>
    </row>
    <row r="369" spans="1:5" x14ac:dyDescent="0.25">
      <c r="A369" t="s">
        <v>422</v>
      </c>
      <c r="B369">
        <v>1</v>
      </c>
      <c r="C369" t="e">
        <v>#N/A</v>
      </c>
      <c r="D369">
        <f t="shared" si="10"/>
        <v>0.05</v>
      </c>
      <c r="E369" s="14" t="e">
        <f t="shared" si="11"/>
        <v>#N/A</v>
      </c>
    </row>
    <row r="370" spans="1:5" x14ac:dyDescent="0.25">
      <c r="A370" t="s">
        <v>423</v>
      </c>
      <c r="B370">
        <v>1</v>
      </c>
      <c r="C370" t="e">
        <v>#N/A</v>
      </c>
      <c r="D370">
        <f t="shared" si="10"/>
        <v>0.05</v>
      </c>
      <c r="E370" s="14" t="e">
        <f t="shared" si="11"/>
        <v>#N/A</v>
      </c>
    </row>
    <row r="371" spans="1:5" x14ac:dyDescent="0.25">
      <c r="A371" t="s">
        <v>424</v>
      </c>
      <c r="B371">
        <v>1</v>
      </c>
      <c r="C371" t="e">
        <v>#N/A</v>
      </c>
      <c r="D371">
        <f t="shared" si="10"/>
        <v>0.05</v>
      </c>
      <c r="E371" s="14" t="e">
        <f t="shared" si="11"/>
        <v>#N/A</v>
      </c>
    </row>
    <row r="372" spans="1:5" x14ac:dyDescent="0.25">
      <c r="A372" t="s">
        <v>425</v>
      </c>
      <c r="B372">
        <v>1</v>
      </c>
      <c r="C372" t="e">
        <v>#N/A</v>
      </c>
      <c r="D372">
        <f t="shared" si="10"/>
        <v>0.05</v>
      </c>
      <c r="E372" s="14" t="e">
        <f t="shared" si="11"/>
        <v>#N/A</v>
      </c>
    </row>
    <row r="373" spans="1:5" x14ac:dyDescent="0.25">
      <c r="A373" t="s">
        <v>426</v>
      </c>
      <c r="B373">
        <v>1</v>
      </c>
      <c r="C373" t="e">
        <v>#N/A</v>
      </c>
      <c r="D373">
        <f t="shared" si="10"/>
        <v>0.05</v>
      </c>
      <c r="E373" s="14" t="e">
        <f t="shared" si="11"/>
        <v>#N/A</v>
      </c>
    </row>
    <row r="374" spans="1:5" x14ac:dyDescent="0.25">
      <c r="A374" t="s">
        <v>427</v>
      </c>
      <c r="B374">
        <v>1</v>
      </c>
      <c r="C374">
        <v>4</v>
      </c>
      <c r="D374">
        <f t="shared" si="10"/>
        <v>0.05</v>
      </c>
      <c r="E374" s="14">
        <f t="shared" si="11"/>
        <v>0.19047619047619047</v>
      </c>
    </row>
    <row r="375" spans="1:5" x14ac:dyDescent="0.25">
      <c r="A375" t="s">
        <v>428</v>
      </c>
      <c r="B375">
        <v>1</v>
      </c>
      <c r="C375" t="e">
        <v>#N/A</v>
      </c>
      <c r="D375">
        <f t="shared" si="10"/>
        <v>0.05</v>
      </c>
      <c r="E375" s="14" t="e">
        <f t="shared" si="11"/>
        <v>#N/A</v>
      </c>
    </row>
    <row r="376" spans="1:5" x14ac:dyDescent="0.25">
      <c r="A376" t="s">
        <v>429</v>
      </c>
      <c r="B376">
        <v>1</v>
      </c>
      <c r="C376" t="e">
        <v>#N/A</v>
      </c>
      <c r="D376">
        <f t="shared" si="10"/>
        <v>0.05</v>
      </c>
      <c r="E376" s="14" t="e">
        <f t="shared" si="11"/>
        <v>#N/A</v>
      </c>
    </row>
    <row r="377" spans="1:5" x14ac:dyDescent="0.25">
      <c r="A377" t="s">
        <v>430</v>
      </c>
      <c r="B377">
        <v>1</v>
      </c>
      <c r="C377">
        <v>3</v>
      </c>
      <c r="D377">
        <f t="shared" si="10"/>
        <v>0.05</v>
      </c>
      <c r="E377" s="14">
        <f t="shared" si="11"/>
        <v>0.14285714285714285</v>
      </c>
    </row>
    <row r="378" spans="1:5" x14ac:dyDescent="0.25">
      <c r="A378" t="s">
        <v>431</v>
      </c>
      <c r="B378">
        <v>1</v>
      </c>
      <c r="C378" t="e">
        <v>#N/A</v>
      </c>
      <c r="D378">
        <f t="shared" si="10"/>
        <v>0.05</v>
      </c>
      <c r="E378" s="14" t="e">
        <f t="shared" si="11"/>
        <v>#N/A</v>
      </c>
    </row>
    <row r="379" spans="1:5" x14ac:dyDescent="0.25">
      <c r="A379" t="s">
        <v>432</v>
      </c>
      <c r="B379">
        <v>1</v>
      </c>
      <c r="C379">
        <v>9</v>
      </c>
      <c r="D379">
        <f t="shared" si="10"/>
        <v>0.05</v>
      </c>
      <c r="E379" s="14">
        <f t="shared" si="11"/>
        <v>0.42857142857142855</v>
      </c>
    </row>
    <row r="380" spans="1:5" x14ac:dyDescent="0.25">
      <c r="A380" t="s">
        <v>433</v>
      </c>
      <c r="B380">
        <v>1</v>
      </c>
      <c r="C380" t="e">
        <v>#N/A</v>
      </c>
      <c r="D380">
        <f t="shared" si="10"/>
        <v>0.05</v>
      </c>
      <c r="E380" s="14" t="e">
        <f t="shared" si="11"/>
        <v>#N/A</v>
      </c>
    </row>
    <row r="381" spans="1:5" x14ac:dyDescent="0.25">
      <c r="A381" t="s">
        <v>434</v>
      </c>
      <c r="B381">
        <v>1</v>
      </c>
      <c r="C381" t="e">
        <v>#N/A</v>
      </c>
      <c r="D381">
        <f t="shared" si="10"/>
        <v>0.05</v>
      </c>
      <c r="E381" s="14" t="e">
        <f t="shared" si="11"/>
        <v>#N/A</v>
      </c>
    </row>
    <row r="382" spans="1:5" x14ac:dyDescent="0.25">
      <c r="A382" t="s">
        <v>435</v>
      </c>
      <c r="B382">
        <v>1</v>
      </c>
      <c r="C382">
        <v>16</v>
      </c>
      <c r="D382">
        <f t="shared" si="10"/>
        <v>0.05</v>
      </c>
      <c r="E382" s="14">
        <f t="shared" si="11"/>
        <v>0.76190476190476186</v>
      </c>
    </row>
    <row r="383" spans="1:5" x14ac:dyDescent="0.25">
      <c r="A383" t="s">
        <v>436</v>
      </c>
      <c r="B383">
        <v>1</v>
      </c>
      <c r="C383" t="e">
        <v>#N/A</v>
      </c>
      <c r="D383">
        <f t="shared" si="10"/>
        <v>0.05</v>
      </c>
      <c r="E383" s="14" t="e">
        <f t="shared" si="11"/>
        <v>#N/A</v>
      </c>
    </row>
    <row r="384" spans="1:5" x14ac:dyDescent="0.25">
      <c r="A384" t="s">
        <v>437</v>
      </c>
      <c r="B384">
        <v>1</v>
      </c>
      <c r="C384">
        <v>1</v>
      </c>
      <c r="D384">
        <f t="shared" si="10"/>
        <v>0.05</v>
      </c>
      <c r="E384" s="14">
        <f t="shared" si="11"/>
        <v>4.7619047619047616E-2</v>
      </c>
    </row>
    <row r="385" spans="1:5" x14ac:dyDescent="0.25">
      <c r="A385" t="s">
        <v>438</v>
      </c>
      <c r="B385">
        <v>1</v>
      </c>
      <c r="C385" t="e">
        <v>#N/A</v>
      </c>
      <c r="D385">
        <f t="shared" si="10"/>
        <v>0.05</v>
      </c>
      <c r="E385" s="14" t="e">
        <f t="shared" si="11"/>
        <v>#N/A</v>
      </c>
    </row>
    <row r="386" spans="1:5" x14ac:dyDescent="0.25">
      <c r="A386" t="s">
        <v>439</v>
      </c>
      <c r="B386">
        <v>1</v>
      </c>
      <c r="C386" t="e">
        <v>#N/A</v>
      </c>
      <c r="D386">
        <f t="shared" si="10"/>
        <v>0.05</v>
      </c>
      <c r="E386" s="14" t="e">
        <f t="shared" si="11"/>
        <v>#N/A</v>
      </c>
    </row>
    <row r="387" spans="1:5" x14ac:dyDescent="0.25">
      <c r="A387" t="s">
        <v>440</v>
      </c>
      <c r="B387">
        <v>1</v>
      </c>
      <c r="C387" t="e">
        <v>#N/A</v>
      </c>
      <c r="D387">
        <f t="shared" ref="D387:D450" si="12">B387/20</f>
        <v>0.05</v>
      </c>
      <c r="E387" s="14" t="e">
        <f t="shared" ref="E387:E450" si="13">C387/21</f>
        <v>#N/A</v>
      </c>
    </row>
    <row r="388" spans="1:5" x14ac:dyDescent="0.25">
      <c r="A388" t="s">
        <v>441</v>
      </c>
      <c r="B388">
        <v>1</v>
      </c>
      <c r="C388">
        <v>8</v>
      </c>
      <c r="D388">
        <f t="shared" si="12"/>
        <v>0.05</v>
      </c>
      <c r="E388" s="14">
        <f t="shared" si="13"/>
        <v>0.38095238095238093</v>
      </c>
    </row>
    <row r="389" spans="1:5" x14ac:dyDescent="0.25">
      <c r="A389" t="s">
        <v>442</v>
      </c>
      <c r="B389">
        <v>1</v>
      </c>
      <c r="C389">
        <v>1</v>
      </c>
      <c r="D389">
        <f t="shared" si="12"/>
        <v>0.05</v>
      </c>
      <c r="E389" s="14">
        <f t="shared" si="13"/>
        <v>4.7619047619047616E-2</v>
      </c>
    </row>
    <row r="390" spans="1:5" x14ac:dyDescent="0.25">
      <c r="A390" t="s">
        <v>443</v>
      </c>
      <c r="B390">
        <v>1</v>
      </c>
      <c r="C390" t="e">
        <v>#N/A</v>
      </c>
      <c r="D390">
        <f t="shared" si="12"/>
        <v>0.05</v>
      </c>
      <c r="E390" s="14" t="e">
        <f t="shared" si="13"/>
        <v>#N/A</v>
      </c>
    </row>
    <row r="391" spans="1:5" x14ac:dyDescent="0.25">
      <c r="A391" t="s">
        <v>444</v>
      </c>
      <c r="B391">
        <v>1</v>
      </c>
      <c r="C391" t="e">
        <v>#N/A</v>
      </c>
      <c r="D391">
        <f t="shared" si="12"/>
        <v>0.05</v>
      </c>
      <c r="E391" s="14" t="e">
        <f t="shared" si="13"/>
        <v>#N/A</v>
      </c>
    </row>
    <row r="392" spans="1:5" x14ac:dyDescent="0.25">
      <c r="A392" t="s">
        <v>445</v>
      </c>
      <c r="B392">
        <v>1</v>
      </c>
      <c r="C392">
        <v>3</v>
      </c>
      <c r="D392">
        <f t="shared" si="12"/>
        <v>0.05</v>
      </c>
      <c r="E392" s="14">
        <f t="shared" si="13"/>
        <v>0.14285714285714285</v>
      </c>
    </row>
    <row r="393" spans="1:5" x14ac:dyDescent="0.25">
      <c r="A393" t="s">
        <v>446</v>
      </c>
      <c r="B393">
        <v>1</v>
      </c>
      <c r="C393">
        <v>8</v>
      </c>
      <c r="D393">
        <f t="shared" si="12"/>
        <v>0.05</v>
      </c>
      <c r="E393" s="14">
        <f t="shared" si="13"/>
        <v>0.38095238095238093</v>
      </c>
    </row>
    <row r="394" spans="1:5" x14ac:dyDescent="0.25">
      <c r="A394" t="s">
        <v>447</v>
      </c>
      <c r="B394">
        <v>1</v>
      </c>
      <c r="C394">
        <v>2</v>
      </c>
      <c r="D394">
        <f t="shared" si="12"/>
        <v>0.05</v>
      </c>
      <c r="E394" s="14">
        <f t="shared" si="13"/>
        <v>9.5238095238095233E-2</v>
      </c>
    </row>
    <row r="395" spans="1:5" x14ac:dyDescent="0.25">
      <c r="A395" t="s">
        <v>448</v>
      </c>
      <c r="B395">
        <v>1</v>
      </c>
      <c r="C395">
        <v>1</v>
      </c>
      <c r="D395">
        <f t="shared" si="12"/>
        <v>0.05</v>
      </c>
      <c r="E395" s="14">
        <f t="shared" si="13"/>
        <v>4.7619047619047616E-2</v>
      </c>
    </row>
    <row r="396" spans="1:5" x14ac:dyDescent="0.25">
      <c r="A396" t="s">
        <v>449</v>
      </c>
      <c r="B396">
        <v>1</v>
      </c>
      <c r="C396" t="e">
        <v>#N/A</v>
      </c>
      <c r="D396">
        <f t="shared" si="12"/>
        <v>0.05</v>
      </c>
      <c r="E396" s="14" t="e">
        <f t="shared" si="13"/>
        <v>#N/A</v>
      </c>
    </row>
    <row r="397" spans="1:5" x14ac:dyDescent="0.25">
      <c r="A397" t="s">
        <v>450</v>
      </c>
      <c r="B397">
        <v>1</v>
      </c>
      <c r="C397">
        <v>1</v>
      </c>
      <c r="D397">
        <f t="shared" si="12"/>
        <v>0.05</v>
      </c>
      <c r="E397" s="14">
        <f t="shared" si="13"/>
        <v>4.7619047619047616E-2</v>
      </c>
    </row>
    <row r="398" spans="1:5" x14ac:dyDescent="0.25">
      <c r="A398" t="s">
        <v>451</v>
      </c>
      <c r="B398">
        <v>1</v>
      </c>
      <c r="C398">
        <v>2</v>
      </c>
      <c r="D398">
        <f t="shared" si="12"/>
        <v>0.05</v>
      </c>
      <c r="E398" s="14">
        <f t="shared" si="13"/>
        <v>9.5238095238095233E-2</v>
      </c>
    </row>
    <row r="399" spans="1:5" x14ac:dyDescent="0.25">
      <c r="A399" t="s">
        <v>452</v>
      </c>
      <c r="B399">
        <v>1</v>
      </c>
      <c r="C399" t="e">
        <v>#N/A</v>
      </c>
      <c r="D399">
        <f t="shared" si="12"/>
        <v>0.05</v>
      </c>
      <c r="E399" s="14" t="e">
        <f t="shared" si="13"/>
        <v>#N/A</v>
      </c>
    </row>
    <row r="400" spans="1:5" x14ac:dyDescent="0.25">
      <c r="A400" t="s">
        <v>453</v>
      </c>
      <c r="B400">
        <v>1</v>
      </c>
      <c r="C400" t="e">
        <v>#N/A</v>
      </c>
      <c r="D400">
        <f t="shared" si="12"/>
        <v>0.05</v>
      </c>
      <c r="E400" s="14" t="e">
        <f t="shared" si="13"/>
        <v>#N/A</v>
      </c>
    </row>
    <row r="401" spans="1:5" x14ac:dyDescent="0.25">
      <c r="A401" t="s">
        <v>454</v>
      </c>
      <c r="B401">
        <v>1</v>
      </c>
      <c r="C401" t="e">
        <v>#N/A</v>
      </c>
      <c r="D401">
        <f t="shared" si="12"/>
        <v>0.05</v>
      </c>
      <c r="E401" s="14" t="e">
        <f t="shared" si="13"/>
        <v>#N/A</v>
      </c>
    </row>
    <row r="402" spans="1:5" x14ac:dyDescent="0.25">
      <c r="A402" t="s">
        <v>455</v>
      </c>
      <c r="B402">
        <v>1</v>
      </c>
      <c r="C402" t="e">
        <v>#N/A</v>
      </c>
      <c r="D402">
        <f t="shared" si="12"/>
        <v>0.05</v>
      </c>
      <c r="E402" s="14" t="e">
        <f t="shared" si="13"/>
        <v>#N/A</v>
      </c>
    </row>
    <row r="403" spans="1:5" x14ac:dyDescent="0.25">
      <c r="A403" t="s">
        <v>456</v>
      </c>
      <c r="B403">
        <v>1</v>
      </c>
      <c r="C403">
        <v>1</v>
      </c>
      <c r="D403">
        <f t="shared" si="12"/>
        <v>0.05</v>
      </c>
      <c r="E403" s="14">
        <f t="shared" si="13"/>
        <v>4.7619047619047616E-2</v>
      </c>
    </row>
    <row r="404" spans="1:5" x14ac:dyDescent="0.25">
      <c r="A404" t="s">
        <v>457</v>
      </c>
      <c r="B404">
        <v>1</v>
      </c>
      <c r="C404" t="e">
        <v>#N/A</v>
      </c>
      <c r="D404">
        <f t="shared" si="12"/>
        <v>0.05</v>
      </c>
      <c r="E404" s="14" t="e">
        <f t="shared" si="13"/>
        <v>#N/A</v>
      </c>
    </row>
    <row r="405" spans="1:5" x14ac:dyDescent="0.25">
      <c r="A405" t="s">
        <v>458</v>
      </c>
      <c r="B405">
        <v>1</v>
      </c>
      <c r="C405" t="e">
        <v>#N/A</v>
      </c>
      <c r="D405">
        <f t="shared" si="12"/>
        <v>0.05</v>
      </c>
      <c r="E405" s="14" t="e">
        <f t="shared" si="13"/>
        <v>#N/A</v>
      </c>
    </row>
    <row r="406" spans="1:5" x14ac:dyDescent="0.25">
      <c r="A406" t="s">
        <v>459</v>
      </c>
      <c r="B406">
        <v>1</v>
      </c>
      <c r="C406">
        <v>1</v>
      </c>
      <c r="D406">
        <f t="shared" si="12"/>
        <v>0.05</v>
      </c>
      <c r="E406" s="14">
        <f t="shared" si="13"/>
        <v>4.7619047619047616E-2</v>
      </c>
    </row>
    <row r="407" spans="1:5" x14ac:dyDescent="0.25">
      <c r="A407" t="s">
        <v>460</v>
      </c>
      <c r="B407">
        <v>1</v>
      </c>
      <c r="C407" t="e">
        <v>#N/A</v>
      </c>
      <c r="D407">
        <f t="shared" si="12"/>
        <v>0.05</v>
      </c>
      <c r="E407" s="14" t="e">
        <f t="shared" si="13"/>
        <v>#N/A</v>
      </c>
    </row>
    <row r="408" spans="1:5" x14ac:dyDescent="0.25">
      <c r="A408" t="s">
        <v>461</v>
      </c>
      <c r="B408">
        <v>1</v>
      </c>
      <c r="C408" t="e">
        <v>#N/A</v>
      </c>
      <c r="D408">
        <f t="shared" si="12"/>
        <v>0.05</v>
      </c>
      <c r="E408" s="14" t="e">
        <f t="shared" si="13"/>
        <v>#N/A</v>
      </c>
    </row>
    <row r="409" spans="1:5" x14ac:dyDescent="0.25">
      <c r="A409" t="s">
        <v>462</v>
      </c>
      <c r="B409">
        <v>1</v>
      </c>
      <c r="C409" t="e">
        <v>#N/A</v>
      </c>
      <c r="D409">
        <f t="shared" si="12"/>
        <v>0.05</v>
      </c>
      <c r="E409" s="14" t="e">
        <f t="shared" si="13"/>
        <v>#N/A</v>
      </c>
    </row>
    <row r="410" spans="1:5" x14ac:dyDescent="0.25">
      <c r="A410" t="s">
        <v>463</v>
      </c>
      <c r="B410">
        <v>1</v>
      </c>
      <c r="C410">
        <v>4</v>
      </c>
      <c r="D410">
        <f t="shared" si="12"/>
        <v>0.05</v>
      </c>
      <c r="E410" s="14">
        <f t="shared" si="13"/>
        <v>0.19047619047619047</v>
      </c>
    </row>
    <row r="411" spans="1:5" x14ac:dyDescent="0.25">
      <c r="A411" t="s">
        <v>464</v>
      </c>
      <c r="B411">
        <v>1</v>
      </c>
      <c r="C411">
        <v>1</v>
      </c>
      <c r="D411">
        <f t="shared" si="12"/>
        <v>0.05</v>
      </c>
      <c r="E411" s="14">
        <f t="shared" si="13"/>
        <v>4.7619047619047616E-2</v>
      </c>
    </row>
    <row r="412" spans="1:5" x14ac:dyDescent="0.25">
      <c r="A412" t="s">
        <v>465</v>
      </c>
      <c r="B412">
        <v>1</v>
      </c>
      <c r="C412" t="e">
        <v>#N/A</v>
      </c>
      <c r="D412">
        <f t="shared" si="12"/>
        <v>0.05</v>
      </c>
      <c r="E412" s="14" t="e">
        <f t="shared" si="13"/>
        <v>#N/A</v>
      </c>
    </row>
    <row r="413" spans="1:5" x14ac:dyDescent="0.25">
      <c r="A413" t="s">
        <v>466</v>
      </c>
      <c r="B413">
        <v>1</v>
      </c>
      <c r="C413">
        <v>1</v>
      </c>
      <c r="D413">
        <f t="shared" si="12"/>
        <v>0.05</v>
      </c>
      <c r="E413" s="14">
        <f t="shared" si="13"/>
        <v>4.7619047619047616E-2</v>
      </c>
    </row>
    <row r="414" spans="1:5" x14ac:dyDescent="0.25">
      <c r="A414" t="s">
        <v>467</v>
      </c>
      <c r="B414">
        <v>1</v>
      </c>
      <c r="C414" t="e">
        <v>#N/A</v>
      </c>
      <c r="D414">
        <f t="shared" si="12"/>
        <v>0.05</v>
      </c>
      <c r="E414" s="14" t="e">
        <f t="shared" si="13"/>
        <v>#N/A</v>
      </c>
    </row>
    <row r="415" spans="1:5" x14ac:dyDescent="0.25">
      <c r="A415" t="s">
        <v>468</v>
      </c>
      <c r="B415">
        <v>1</v>
      </c>
      <c r="C415" t="e">
        <v>#N/A</v>
      </c>
      <c r="D415">
        <f t="shared" si="12"/>
        <v>0.05</v>
      </c>
      <c r="E415" s="14" t="e">
        <f t="shared" si="13"/>
        <v>#N/A</v>
      </c>
    </row>
    <row r="416" spans="1:5" x14ac:dyDescent="0.25">
      <c r="A416" t="s">
        <v>469</v>
      </c>
      <c r="B416">
        <v>1</v>
      </c>
      <c r="C416">
        <v>1</v>
      </c>
      <c r="D416">
        <f t="shared" si="12"/>
        <v>0.05</v>
      </c>
      <c r="E416" s="14">
        <f t="shared" si="13"/>
        <v>4.7619047619047616E-2</v>
      </c>
    </row>
    <row r="417" spans="1:5" x14ac:dyDescent="0.25">
      <c r="A417" t="s">
        <v>470</v>
      </c>
      <c r="B417">
        <v>1</v>
      </c>
      <c r="C417">
        <v>2</v>
      </c>
      <c r="D417">
        <f t="shared" si="12"/>
        <v>0.05</v>
      </c>
      <c r="E417" s="14">
        <f t="shared" si="13"/>
        <v>9.5238095238095233E-2</v>
      </c>
    </row>
    <row r="418" spans="1:5" x14ac:dyDescent="0.25">
      <c r="A418" t="s">
        <v>471</v>
      </c>
      <c r="B418">
        <v>1</v>
      </c>
      <c r="C418">
        <v>5</v>
      </c>
      <c r="D418">
        <f t="shared" si="12"/>
        <v>0.05</v>
      </c>
      <c r="E418" s="14">
        <f t="shared" si="13"/>
        <v>0.23809523809523808</v>
      </c>
    </row>
    <row r="419" spans="1:5" x14ac:dyDescent="0.25">
      <c r="A419" t="s">
        <v>472</v>
      </c>
      <c r="B419">
        <v>1</v>
      </c>
      <c r="C419" t="e">
        <v>#N/A</v>
      </c>
      <c r="D419">
        <f t="shared" si="12"/>
        <v>0.05</v>
      </c>
      <c r="E419" s="14" t="e">
        <f t="shared" si="13"/>
        <v>#N/A</v>
      </c>
    </row>
    <row r="420" spans="1:5" x14ac:dyDescent="0.25">
      <c r="A420" t="s">
        <v>473</v>
      </c>
      <c r="B420">
        <v>1</v>
      </c>
      <c r="C420">
        <v>4</v>
      </c>
      <c r="D420">
        <f t="shared" si="12"/>
        <v>0.05</v>
      </c>
      <c r="E420" s="14">
        <f t="shared" si="13"/>
        <v>0.19047619047619047</v>
      </c>
    </row>
    <row r="421" spans="1:5" x14ac:dyDescent="0.25">
      <c r="A421" t="s">
        <v>474</v>
      </c>
      <c r="B421">
        <v>1</v>
      </c>
      <c r="C421">
        <v>1</v>
      </c>
      <c r="D421">
        <f t="shared" si="12"/>
        <v>0.05</v>
      </c>
      <c r="E421" s="14">
        <f t="shared" si="13"/>
        <v>4.7619047619047616E-2</v>
      </c>
    </row>
    <row r="422" spans="1:5" x14ac:dyDescent="0.25">
      <c r="A422" t="s">
        <v>475</v>
      </c>
      <c r="B422">
        <v>1</v>
      </c>
      <c r="C422" t="e">
        <v>#N/A</v>
      </c>
      <c r="D422">
        <f t="shared" si="12"/>
        <v>0.05</v>
      </c>
      <c r="E422" s="14" t="e">
        <f t="shared" si="13"/>
        <v>#N/A</v>
      </c>
    </row>
    <row r="423" spans="1:5" x14ac:dyDescent="0.25">
      <c r="A423" t="s">
        <v>476</v>
      </c>
      <c r="B423">
        <v>1</v>
      </c>
      <c r="C423">
        <v>1</v>
      </c>
      <c r="D423">
        <f t="shared" si="12"/>
        <v>0.05</v>
      </c>
      <c r="E423" s="14">
        <f t="shared" si="13"/>
        <v>4.7619047619047616E-2</v>
      </c>
    </row>
    <row r="424" spans="1:5" x14ac:dyDescent="0.25">
      <c r="A424" t="s">
        <v>477</v>
      </c>
      <c r="B424">
        <v>1</v>
      </c>
      <c r="C424" t="e">
        <v>#N/A</v>
      </c>
      <c r="D424">
        <f t="shared" si="12"/>
        <v>0.05</v>
      </c>
      <c r="E424" s="14" t="e">
        <f t="shared" si="13"/>
        <v>#N/A</v>
      </c>
    </row>
    <row r="425" spans="1:5" x14ac:dyDescent="0.25">
      <c r="A425" t="s">
        <v>478</v>
      </c>
      <c r="B425">
        <v>1</v>
      </c>
      <c r="C425" t="e">
        <v>#N/A</v>
      </c>
      <c r="D425">
        <f t="shared" si="12"/>
        <v>0.05</v>
      </c>
      <c r="E425" s="14" t="e">
        <f t="shared" si="13"/>
        <v>#N/A</v>
      </c>
    </row>
    <row r="426" spans="1:5" x14ac:dyDescent="0.25">
      <c r="A426" t="s">
        <v>479</v>
      </c>
      <c r="B426">
        <v>1</v>
      </c>
      <c r="C426">
        <v>4</v>
      </c>
      <c r="D426">
        <f t="shared" si="12"/>
        <v>0.05</v>
      </c>
      <c r="E426" s="14">
        <f t="shared" si="13"/>
        <v>0.19047619047619047</v>
      </c>
    </row>
    <row r="427" spans="1:5" x14ac:dyDescent="0.25">
      <c r="A427" t="s">
        <v>480</v>
      </c>
      <c r="B427">
        <v>1</v>
      </c>
      <c r="C427">
        <v>1</v>
      </c>
      <c r="D427">
        <f t="shared" si="12"/>
        <v>0.05</v>
      </c>
      <c r="E427" s="14">
        <f t="shared" si="13"/>
        <v>4.7619047619047616E-2</v>
      </c>
    </row>
    <row r="428" spans="1:5" x14ac:dyDescent="0.25">
      <c r="A428" t="s">
        <v>481</v>
      </c>
      <c r="B428">
        <v>1</v>
      </c>
      <c r="C428">
        <v>2</v>
      </c>
      <c r="D428">
        <f t="shared" si="12"/>
        <v>0.05</v>
      </c>
      <c r="E428" s="14">
        <f t="shared" si="13"/>
        <v>9.5238095238095233E-2</v>
      </c>
    </row>
    <row r="429" spans="1:5" x14ac:dyDescent="0.25">
      <c r="A429" t="s">
        <v>482</v>
      </c>
      <c r="B429">
        <v>1</v>
      </c>
      <c r="C429">
        <v>1</v>
      </c>
      <c r="D429">
        <f t="shared" si="12"/>
        <v>0.05</v>
      </c>
      <c r="E429" s="14">
        <f t="shared" si="13"/>
        <v>4.7619047619047616E-2</v>
      </c>
    </row>
    <row r="430" spans="1:5" x14ac:dyDescent="0.25">
      <c r="A430" t="s">
        <v>483</v>
      </c>
      <c r="B430">
        <v>1</v>
      </c>
      <c r="C430" t="e">
        <v>#N/A</v>
      </c>
      <c r="D430">
        <f t="shared" si="12"/>
        <v>0.05</v>
      </c>
      <c r="E430" s="14" t="e">
        <f t="shared" si="13"/>
        <v>#N/A</v>
      </c>
    </row>
    <row r="431" spans="1:5" x14ac:dyDescent="0.25">
      <c r="A431" t="s">
        <v>484</v>
      </c>
      <c r="B431">
        <v>1</v>
      </c>
      <c r="C431" t="e">
        <v>#N/A</v>
      </c>
      <c r="D431">
        <f t="shared" si="12"/>
        <v>0.05</v>
      </c>
      <c r="E431" s="14" t="e">
        <f t="shared" si="13"/>
        <v>#N/A</v>
      </c>
    </row>
    <row r="432" spans="1:5" x14ac:dyDescent="0.25">
      <c r="A432" t="s">
        <v>485</v>
      </c>
      <c r="B432">
        <v>1</v>
      </c>
      <c r="C432">
        <v>1</v>
      </c>
      <c r="D432">
        <f t="shared" si="12"/>
        <v>0.05</v>
      </c>
      <c r="E432" s="14">
        <f t="shared" si="13"/>
        <v>4.7619047619047616E-2</v>
      </c>
    </row>
    <row r="433" spans="1:5" x14ac:dyDescent="0.25">
      <c r="A433" t="s">
        <v>486</v>
      </c>
      <c r="B433">
        <v>1</v>
      </c>
      <c r="C433">
        <v>1</v>
      </c>
      <c r="D433">
        <f t="shared" si="12"/>
        <v>0.05</v>
      </c>
      <c r="E433" s="14">
        <f t="shared" si="13"/>
        <v>4.7619047619047616E-2</v>
      </c>
    </row>
    <row r="434" spans="1:5" x14ac:dyDescent="0.25">
      <c r="A434" t="s">
        <v>487</v>
      </c>
      <c r="B434">
        <v>1</v>
      </c>
      <c r="C434">
        <v>3</v>
      </c>
      <c r="D434">
        <f t="shared" si="12"/>
        <v>0.05</v>
      </c>
      <c r="E434" s="14">
        <f t="shared" si="13"/>
        <v>0.14285714285714285</v>
      </c>
    </row>
    <row r="435" spans="1:5" x14ac:dyDescent="0.25">
      <c r="A435" t="s">
        <v>488</v>
      </c>
      <c r="B435">
        <v>1</v>
      </c>
      <c r="C435" t="e">
        <v>#N/A</v>
      </c>
      <c r="D435">
        <f t="shared" si="12"/>
        <v>0.05</v>
      </c>
      <c r="E435" s="14" t="e">
        <f t="shared" si="13"/>
        <v>#N/A</v>
      </c>
    </row>
    <row r="436" spans="1:5" x14ac:dyDescent="0.25">
      <c r="A436" t="s">
        <v>489</v>
      </c>
      <c r="B436">
        <v>1</v>
      </c>
      <c r="C436" t="e">
        <v>#N/A</v>
      </c>
      <c r="D436">
        <f t="shared" si="12"/>
        <v>0.05</v>
      </c>
      <c r="E436" s="14" t="e">
        <f t="shared" si="13"/>
        <v>#N/A</v>
      </c>
    </row>
    <row r="437" spans="1:5" x14ac:dyDescent="0.25">
      <c r="A437" t="s">
        <v>490</v>
      </c>
      <c r="B437">
        <v>1</v>
      </c>
      <c r="C437">
        <v>1</v>
      </c>
      <c r="D437">
        <f t="shared" si="12"/>
        <v>0.05</v>
      </c>
      <c r="E437" s="14">
        <f t="shared" si="13"/>
        <v>4.7619047619047616E-2</v>
      </c>
    </row>
    <row r="438" spans="1:5" x14ac:dyDescent="0.25">
      <c r="A438" t="s">
        <v>491</v>
      </c>
      <c r="B438">
        <v>1</v>
      </c>
      <c r="C438" t="e">
        <v>#N/A</v>
      </c>
      <c r="D438">
        <f t="shared" si="12"/>
        <v>0.05</v>
      </c>
      <c r="E438" s="14" t="e">
        <f t="shared" si="13"/>
        <v>#N/A</v>
      </c>
    </row>
    <row r="439" spans="1:5" x14ac:dyDescent="0.25">
      <c r="A439" t="s">
        <v>492</v>
      </c>
      <c r="B439">
        <v>1</v>
      </c>
      <c r="C439" t="e">
        <v>#N/A</v>
      </c>
      <c r="D439">
        <f t="shared" si="12"/>
        <v>0.05</v>
      </c>
      <c r="E439" s="14" t="e">
        <f t="shared" si="13"/>
        <v>#N/A</v>
      </c>
    </row>
    <row r="440" spans="1:5" x14ac:dyDescent="0.25">
      <c r="A440" t="s">
        <v>493</v>
      </c>
      <c r="B440">
        <v>1</v>
      </c>
      <c r="C440" t="e">
        <v>#N/A</v>
      </c>
      <c r="D440">
        <f t="shared" si="12"/>
        <v>0.05</v>
      </c>
      <c r="E440" s="14" t="e">
        <f t="shared" si="13"/>
        <v>#N/A</v>
      </c>
    </row>
    <row r="441" spans="1:5" x14ac:dyDescent="0.25">
      <c r="A441" t="s">
        <v>494</v>
      </c>
      <c r="B441">
        <v>1</v>
      </c>
      <c r="C441">
        <v>3</v>
      </c>
      <c r="D441">
        <f t="shared" si="12"/>
        <v>0.05</v>
      </c>
      <c r="E441" s="14">
        <f t="shared" si="13"/>
        <v>0.14285714285714285</v>
      </c>
    </row>
    <row r="442" spans="1:5" x14ac:dyDescent="0.25">
      <c r="A442" t="s">
        <v>495</v>
      </c>
      <c r="B442">
        <v>1</v>
      </c>
      <c r="C442">
        <v>3</v>
      </c>
      <c r="D442">
        <f t="shared" si="12"/>
        <v>0.05</v>
      </c>
      <c r="E442" s="14">
        <f t="shared" si="13"/>
        <v>0.14285714285714285</v>
      </c>
    </row>
    <row r="443" spans="1:5" x14ac:dyDescent="0.25">
      <c r="A443" t="s">
        <v>496</v>
      </c>
      <c r="B443">
        <v>1</v>
      </c>
      <c r="C443" t="e">
        <v>#N/A</v>
      </c>
      <c r="D443">
        <f t="shared" si="12"/>
        <v>0.05</v>
      </c>
      <c r="E443" s="14" t="e">
        <f t="shared" si="13"/>
        <v>#N/A</v>
      </c>
    </row>
    <row r="444" spans="1:5" x14ac:dyDescent="0.25">
      <c r="A444" t="s">
        <v>497</v>
      </c>
      <c r="B444">
        <v>1</v>
      </c>
      <c r="C444">
        <v>1</v>
      </c>
      <c r="D444">
        <f t="shared" si="12"/>
        <v>0.05</v>
      </c>
      <c r="E444" s="14">
        <f t="shared" si="13"/>
        <v>4.7619047619047616E-2</v>
      </c>
    </row>
    <row r="445" spans="1:5" x14ac:dyDescent="0.25">
      <c r="A445" t="s">
        <v>498</v>
      </c>
      <c r="B445">
        <v>1</v>
      </c>
      <c r="C445">
        <v>2</v>
      </c>
      <c r="D445">
        <f t="shared" si="12"/>
        <v>0.05</v>
      </c>
      <c r="E445" s="14">
        <f t="shared" si="13"/>
        <v>9.5238095238095233E-2</v>
      </c>
    </row>
    <row r="446" spans="1:5" x14ac:dyDescent="0.25">
      <c r="A446" t="s">
        <v>499</v>
      </c>
      <c r="B446">
        <v>1</v>
      </c>
      <c r="C446" t="e">
        <v>#N/A</v>
      </c>
      <c r="D446">
        <f t="shared" si="12"/>
        <v>0.05</v>
      </c>
      <c r="E446" s="14" t="e">
        <f t="shared" si="13"/>
        <v>#N/A</v>
      </c>
    </row>
    <row r="447" spans="1:5" x14ac:dyDescent="0.25">
      <c r="A447" t="s">
        <v>500</v>
      </c>
      <c r="B447">
        <v>1</v>
      </c>
      <c r="C447" t="e">
        <v>#N/A</v>
      </c>
      <c r="D447">
        <f t="shared" si="12"/>
        <v>0.05</v>
      </c>
      <c r="E447" s="14" t="e">
        <f t="shared" si="13"/>
        <v>#N/A</v>
      </c>
    </row>
    <row r="448" spans="1:5" x14ac:dyDescent="0.25">
      <c r="A448" t="s">
        <v>501</v>
      </c>
      <c r="B448">
        <v>1</v>
      </c>
      <c r="C448">
        <v>1</v>
      </c>
      <c r="D448">
        <f t="shared" si="12"/>
        <v>0.05</v>
      </c>
      <c r="E448" s="14">
        <f t="shared" si="13"/>
        <v>4.7619047619047616E-2</v>
      </c>
    </row>
    <row r="449" spans="1:5" x14ac:dyDescent="0.25">
      <c r="A449" t="s">
        <v>502</v>
      </c>
      <c r="B449">
        <v>1</v>
      </c>
      <c r="C449">
        <v>4</v>
      </c>
      <c r="D449">
        <f t="shared" si="12"/>
        <v>0.05</v>
      </c>
      <c r="E449" s="14">
        <f t="shared" si="13"/>
        <v>0.19047619047619047</v>
      </c>
    </row>
    <row r="450" spans="1:5" x14ac:dyDescent="0.25">
      <c r="A450" t="s">
        <v>503</v>
      </c>
      <c r="B450">
        <v>1</v>
      </c>
      <c r="C450">
        <v>2</v>
      </c>
      <c r="D450">
        <f t="shared" si="12"/>
        <v>0.05</v>
      </c>
      <c r="E450" s="14">
        <f t="shared" si="13"/>
        <v>9.5238095238095233E-2</v>
      </c>
    </row>
    <row r="451" spans="1:5" x14ac:dyDescent="0.25">
      <c r="A451" t="s">
        <v>504</v>
      </c>
      <c r="B451">
        <v>1</v>
      </c>
      <c r="C451">
        <v>2</v>
      </c>
      <c r="D451">
        <f t="shared" ref="D451:D466" si="14">B451/20</f>
        <v>0.05</v>
      </c>
      <c r="E451" s="14">
        <f t="shared" ref="E451:E466" si="15">C451/21</f>
        <v>9.5238095238095233E-2</v>
      </c>
    </row>
    <row r="452" spans="1:5" x14ac:dyDescent="0.25">
      <c r="A452" t="s">
        <v>505</v>
      </c>
      <c r="B452">
        <v>1</v>
      </c>
      <c r="C452">
        <v>1</v>
      </c>
      <c r="D452">
        <f t="shared" si="14"/>
        <v>0.05</v>
      </c>
      <c r="E452" s="14">
        <f t="shared" si="15"/>
        <v>4.7619047619047616E-2</v>
      </c>
    </row>
    <row r="453" spans="1:5" x14ac:dyDescent="0.25">
      <c r="A453" t="s">
        <v>506</v>
      </c>
      <c r="B453">
        <v>1</v>
      </c>
      <c r="C453" t="e">
        <v>#N/A</v>
      </c>
      <c r="D453">
        <f t="shared" si="14"/>
        <v>0.05</v>
      </c>
      <c r="E453" s="14" t="e">
        <f t="shared" si="15"/>
        <v>#N/A</v>
      </c>
    </row>
    <row r="454" spans="1:5" x14ac:dyDescent="0.25">
      <c r="A454" t="s">
        <v>507</v>
      </c>
      <c r="B454">
        <v>1</v>
      </c>
      <c r="C454" t="e">
        <v>#N/A</v>
      </c>
      <c r="D454">
        <f t="shared" si="14"/>
        <v>0.05</v>
      </c>
      <c r="E454" s="14" t="e">
        <f t="shared" si="15"/>
        <v>#N/A</v>
      </c>
    </row>
    <row r="455" spans="1:5" x14ac:dyDescent="0.25">
      <c r="A455" t="s">
        <v>508</v>
      </c>
      <c r="B455">
        <v>1</v>
      </c>
      <c r="C455" t="e">
        <v>#N/A</v>
      </c>
      <c r="D455">
        <f t="shared" si="14"/>
        <v>0.05</v>
      </c>
      <c r="E455" s="14" t="e">
        <f t="shared" si="15"/>
        <v>#N/A</v>
      </c>
    </row>
    <row r="456" spans="1:5" x14ac:dyDescent="0.25">
      <c r="A456" t="s">
        <v>509</v>
      </c>
      <c r="B456">
        <v>1</v>
      </c>
      <c r="C456" t="e">
        <v>#N/A</v>
      </c>
      <c r="D456">
        <f t="shared" si="14"/>
        <v>0.05</v>
      </c>
      <c r="E456" s="14" t="e">
        <f t="shared" si="15"/>
        <v>#N/A</v>
      </c>
    </row>
    <row r="457" spans="1:5" x14ac:dyDescent="0.25">
      <c r="A457" t="s">
        <v>510</v>
      </c>
      <c r="B457">
        <v>1</v>
      </c>
      <c r="C457">
        <v>2</v>
      </c>
      <c r="D457">
        <f t="shared" si="14"/>
        <v>0.05</v>
      </c>
      <c r="E457" s="14">
        <f t="shared" si="15"/>
        <v>9.5238095238095233E-2</v>
      </c>
    </row>
    <row r="458" spans="1:5" x14ac:dyDescent="0.25">
      <c r="A458" t="s">
        <v>511</v>
      </c>
      <c r="B458">
        <v>1</v>
      </c>
      <c r="C458" t="e">
        <v>#N/A</v>
      </c>
      <c r="D458">
        <f t="shared" si="14"/>
        <v>0.05</v>
      </c>
      <c r="E458" s="14" t="e">
        <f t="shared" si="15"/>
        <v>#N/A</v>
      </c>
    </row>
    <row r="459" spans="1:5" x14ac:dyDescent="0.25">
      <c r="A459" t="s">
        <v>512</v>
      </c>
      <c r="B459">
        <v>1</v>
      </c>
      <c r="C459">
        <v>1</v>
      </c>
      <c r="D459">
        <f t="shared" si="14"/>
        <v>0.05</v>
      </c>
      <c r="E459" s="14">
        <f t="shared" si="15"/>
        <v>4.7619047619047616E-2</v>
      </c>
    </row>
    <row r="460" spans="1:5" x14ac:dyDescent="0.25">
      <c r="A460" t="s">
        <v>513</v>
      </c>
      <c r="B460">
        <v>1</v>
      </c>
      <c r="C460">
        <v>2</v>
      </c>
      <c r="D460">
        <f t="shared" si="14"/>
        <v>0.05</v>
      </c>
      <c r="E460" s="14">
        <f t="shared" si="15"/>
        <v>9.5238095238095233E-2</v>
      </c>
    </row>
    <row r="461" spans="1:5" x14ac:dyDescent="0.25">
      <c r="A461" t="s">
        <v>514</v>
      </c>
      <c r="B461">
        <v>1</v>
      </c>
      <c r="C461" t="e">
        <v>#N/A</v>
      </c>
      <c r="D461">
        <f t="shared" si="14"/>
        <v>0.05</v>
      </c>
      <c r="E461" s="14" t="e">
        <f t="shared" si="15"/>
        <v>#N/A</v>
      </c>
    </row>
    <row r="462" spans="1:5" x14ac:dyDescent="0.25">
      <c r="A462" t="s">
        <v>515</v>
      </c>
      <c r="B462">
        <v>1</v>
      </c>
      <c r="C462">
        <v>6</v>
      </c>
      <c r="D462">
        <f t="shared" si="14"/>
        <v>0.05</v>
      </c>
      <c r="E462" s="14">
        <f t="shared" si="15"/>
        <v>0.2857142857142857</v>
      </c>
    </row>
    <row r="463" spans="1:5" x14ac:dyDescent="0.25">
      <c r="A463" t="s">
        <v>516</v>
      </c>
      <c r="B463">
        <v>1</v>
      </c>
      <c r="C463" t="e">
        <v>#N/A</v>
      </c>
      <c r="D463">
        <f t="shared" si="14"/>
        <v>0.05</v>
      </c>
      <c r="E463" s="14" t="e">
        <f t="shared" si="15"/>
        <v>#N/A</v>
      </c>
    </row>
    <row r="464" spans="1:5" x14ac:dyDescent="0.25">
      <c r="A464" t="s">
        <v>517</v>
      </c>
      <c r="B464">
        <v>1</v>
      </c>
      <c r="C464" t="e">
        <v>#N/A</v>
      </c>
      <c r="D464">
        <f t="shared" si="14"/>
        <v>0.05</v>
      </c>
      <c r="E464" s="14" t="e">
        <f t="shared" si="15"/>
        <v>#N/A</v>
      </c>
    </row>
    <row r="465" spans="1:5" x14ac:dyDescent="0.25">
      <c r="A465" t="s">
        <v>518</v>
      </c>
      <c r="B465">
        <v>1</v>
      </c>
      <c r="C465" t="e">
        <v>#N/A</v>
      </c>
      <c r="D465">
        <f t="shared" si="14"/>
        <v>0.05</v>
      </c>
      <c r="E465" s="14" t="e">
        <f t="shared" si="15"/>
        <v>#N/A</v>
      </c>
    </row>
    <row r="466" spans="1:5" x14ac:dyDescent="0.25">
      <c r="A466" t="s">
        <v>519</v>
      </c>
      <c r="B466">
        <v>3950</v>
      </c>
      <c r="C466">
        <v>3582</v>
      </c>
      <c r="D466">
        <f t="shared" si="14"/>
        <v>197.5</v>
      </c>
      <c r="E466" s="14">
        <f t="shared" si="15"/>
        <v>170.57142857142858</v>
      </c>
    </row>
  </sheetData>
  <autoFilter ref="A1:E466" xr:uid="{00000000-0009-0000-0000-000006000000}"/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C147"/>
  <sheetViews>
    <sheetView topLeftCell="BF1" workbookViewId="0">
      <selection activeCell="BW114" sqref="BW114:CC147"/>
    </sheetView>
  </sheetViews>
  <sheetFormatPr defaultRowHeight="15" x14ac:dyDescent="0.25"/>
  <cols>
    <col min="2" max="2" width="10.42578125" bestFit="1" customWidth="1"/>
    <col min="3" max="3" width="13.140625" bestFit="1" customWidth="1"/>
    <col min="4" max="4" width="19.28515625" bestFit="1" customWidth="1"/>
    <col min="6" max="6" width="10.28515625" customWidth="1"/>
  </cols>
  <sheetData>
    <row r="1" spans="1:81" x14ac:dyDescent="0.25">
      <c r="A1" s="37" t="s">
        <v>566</v>
      </c>
      <c r="B1" s="37"/>
      <c r="C1" s="37"/>
      <c r="D1" s="37"/>
      <c r="E1" s="37"/>
      <c r="F1" s="37"/>
      <c r="G1" s="37"/>
      <c r="H1" s="37"/>
      <c r="I1" s="37"/>
      <c r="K1" s="39" t="s">
        <v>40</v>
      </c>
      <c r="L1" s="39"/>
      <c r="M1" s="39"/>
      <c r="N1" s="39"/>
      <c r="O1" s="39"/>
      <c r="P1" s="39"/>
      <c r="Q1" s="39"/>
      <c r="S1" s="38" t="s">
        <v>567</v>
      </c>
      <c r="T1" s="38"/>
      <c r="U1" s="38"/>
      <c r="V1" s="38"/>
      <c r="W1" s="38"/>
      <c r="X1" s="38"/>
      <c r="Y1" s="38"/>
      <c r="AA1" s="37" t="s">
        <v>562</v>
      </c>
      <c r="AB1" s="37"/>
      <c r="AC1" s="37"/>
      <c r="AD1" s="37"/>
      <c r="AE1" s="37"/>
      <c r="AF1" s="37"/>
      <c r="AG1" s="37"/>
      <c r="AH1" s="37"/>
      <c r="AI1" s="37"/>
      <c r="AK1" s="39" t="s">
        <v>40</v>
      </c>
      <c r="AL1" s="39"/>
      <c r="AM1" s="39"/>
      <c r="AN1" s="39"/>
      <c r="AO1" s="39"/>
      <c r="AP1" s="39"/>
      <c r="AQ1" s="39"/>
      <c r="AS1" s="38" t="s">
        <v>564</v>
      </c>
      <c r="AT1" s="38"/>
      <c r="AU1" s="38"/>
      <c r="AV1" s="38"/>
      <c r="AW1" s="38"/>
      <c r="AX1" s="38"/>
      <c r="AY1" s="38"/>
      <c r="BA1" s="37" t="s">
        <v>568</v>
      </c>
      <c r="BB1" s="37"/>
      <c r="BC1" s="37"/>
      <c r="BD1" s="37"/>
      <c r="BE1" s="37"/>
      <c r="BF1" s="37"/>
      <c r="BG1" s="37"/>
      <c r="BH1" s="37"/>
      <c r="BI1" s="37"/>
      <c r="BK1" s="37" t="s">
        <v>665</v>
      </c>
      <c r="BL1" s="37"/>
      <c r="BM1" s="37"/>
      <c r="BN1" s="37"/>
      <c r="BO1" s="37"/>
      <c r="BP1" s="37"/>
      <c r="BQ1" s="37"/>
      <c r="BR1" s="37"/>
      <c r="BS1" s="37"/>
      <c r="BU1" s="37" t="s">
        <v>666</v>
      </c>
      <c r="BV1" s="37"/>
      <c r="BW1" s="37"/>
      <c r="BX1" s="37"/>
      <c r="BY1" s="37"/>
      <c r="BZ1" s="37"/>
      <c r="CA1" s="37"/>
      <c r="CB1" s="37"/>
      <c r="CC1" s="37"/>
    </row>
    <row r="2" spans="1:81" x14ac:dyDescent="0.25">
      <c r="A2" s="1" t="s">
        <v>32</v>
      </c>
      <c r="B2" s="1" t="s">
        <v>33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29</v>
      </c>
      <c r="Q2" s="1" t="s">
        <v>30</v>
      </c>
      <c r="S2" s="1" t="s">
        <v>24</v>
      </c>
      <c r="T2" s="1" t="s">
        <v>25</v>
      </c>
      <c r="U2" s="1" t="s">
        <v>26</v>
      </c>
      <c r="V2" s="1" t="s">
        <v>27</v>
      </c>
      <c r="W2" s="1" t="s">
        <v>28</v>
      </c>
      <c r="X2" s="1" t="s">
        <v>29</v>
      </c>
      <c r="Y2" s="1" t="s">
        <v>30</v>
      </c>
      <c r="AA2" s="1" t="s">
        <v>32</v>
      </c>
      <c r="AB2" s="1" t="s">
        <v>33</v>
      </c>
      <c r="AC2" s="1" t="s">
        <v>24</v>
      </c>
      <c r="AD2" s="1" t="s">
        <v>25</v>
      </c>
      <c r="AE2" s="1" t="s">
        <v>26</v>
      </c>
      <c r="AF2" s="1" t="s">
        <v>27</v>
      </c>
      <c r="AG2" s="1" t="s">
        <v>28</v>
      </c>
      <c r="AH2" s="1" t="s">
        <v>29</v>
      </c>
      <c r="AI2" s="1" t="s">
        <v>30</v>
      </c>
      <c r="AK2" s="1" t="s">
        <v>24</v>
      </c>
      <c r="AL2" s="1" t="s">
        <v>25</v>
      </c>
      <c r="AM2" s="1" t="s">
        <v>26</v>
      </c>
      <c r="AN2" s="1" t="s">
        <v>27</v>
      </c>
      <c r="AO2" s="1" t="s">
        <v>28</v>
      </c>
      <c r="AP2" s="1" t="s">
        <v>29</v>
      </c>
      <c r="AQ2" s="1" t="s">
        <v>30</v>
      </c>
      <c r="AS2" s="1" t="s">
        <v>24</v>
      </c>
      <c r="AT2" s="1" t="s">
        <v>25</v>
      </c>
      <c r="AU2" s="1" t="s">
        <v>26</v>
      </c>
      <c r="AV2" s="1" t="s">
        <v>27</v>
      </c>
      <c r="AW2" s="1" t="s">
        <v>28</v>
      </c>
      <c r="AX2" s="1" t="s">
        <v>29</v>
      </c>
      <c r="AY2" s="1" t="s">
        <v>30</v>
      </c>
      <c r="BA2" s="1" t="s">
        <v>32</v>
      </c>
      <c r="BB2" s="1" t="s">
        <v>33</v>
      </c>
      <c r="BC2" s="1" t="s">
        <v>24</v>
      </c>
      <c r="BD2" s="1" t="s">
        <v>25</v>
      </c>
      <c r="BE2" s="1" t="s">
        <v>26</v>
      </c>
      <c r="BF2" s="1" t="s">
        <v>27</v>
      </c>
      <c r="BG2" s="1" t="s">
        <v>28</v>
      </c>
      <c r="BH2" s="1" t="s">
        <v>29</v>
      </c>
      <c r="BI2" s="1" t="s">
        <v>30</v>
      </c>
      <c r="BK2" s="1" t="s">
        <v>32</v>
      </c>
      <c r="BL2" s="1" t="s">
        <v>33</v>
      </c>
      <c r="BM2" s="1" t="s">
        <v>24</v>
      </c>
      <c r="BN2" s="1" t="s">
        <v>25</v>
      </c>
      <c r="BO2" s="1" t="s">
        <v>26</v>
      </c>
      <c r="BP2" s="1" t="s">
        <v>27</v>
      </c>
      <c r="BQ2" s="1" t="s">
        <v>28</v>
      </c>
      <c r="BR2" s="1" t="s">
        <v>29</v>
      </c>
      <c r="BS2" s="1" t="s">
        <v>30</v>
      </c>
      <c r="BU2" s="1" t="s">
        <v>32</v>
      </c>
      <c r="BV2" s="1" t="s">
        <v>33</v>
      </c>
      <c r="BW2" s="1" t="s">
        <v>24</v>
      </c>
      <c r="BX2" s="1" t="s">
        <v>25</v>
      </c>
      <c r="BY2" s="1" t="s">
        <v>26</v>
      </c>
      <c r="BZ2" s="1" t="s">
        <v>27</v>
      </c>
      <c r="CA2" s="1" t="s">
        <v>28</v>
      </c>
      <c r="CB2" s="1" t="s">
        <v>29</v>
      </c>
      <c r="CC2" s="1" t="s">
        <v>30</v>
      </c>
    </row>
    <row r="3" spans="1:81" x14ac:dyDescent="0.25">
      <c r="A3" s="3" t="s">
        <v>34</v>
      </c>
      <c r="B3" s="3" t="s">
        <v>35</v>
      </c>
      <c r="C3" s="3">
        <v>34.295000000000002</v>
      </c>
      <c r="D3" s="3">
        <v>10.164999999999999</v>
      </c>
      <c r="E3" s="3">
        <v>7.22</v>
      </c>
      <c r="F3" s="3">
        <v>5.9849999999999994</v>
      </c>
      <c r="G3" s="3">
        <v>4.5599999999999996</v>
      </c>
      <c r="H3" s="3">
        <v>4.18</v>
      </c>
      <c r="I3" s="3">
        <v>3.4674999999999998</v>
      </c>
      <c r="K3" s="3">
        <f>ROUND(C3*0.7,2)</f>
        <v>24.01</v>
      </c>
      <c r="L3" s="3">
        <f t="shared" ref="L3:Q3" si="0">ROUND(D3*0.7,2)</f>
        <v>7.12</v>
      </c>
      <c r="M3" s="3">
        <f t="shared" si="0"/>
        <v>5.05</v>
      </c>
      <c r="N3" s="3">
        <f t="shared" si="0"/>
        <v>4.1900000000000004</v>
      </c>
      <c r="O3" s="3">
        <f t="shared" si="0"/>
        <v>3.19</v>
      </c>
      <c r="P3" s="3">
        <f t="shared" si="0"/>
        <v>2.93</v>
      </c>
      <c r="Q3" s="3">
        <f t="shared" si="0"/>
        <v>2.4300000000000002</v>
      </c>
      <c r="S3" s="7">
        <f>1-(K3/C3)</f>
        <v>0.29989794430675021</v>
      </c>
      <c r="T3" s="7">
        <f t="shared" ref="T3:Y3" si="1">1-(L3/D3)</f>
        <v>0.29955730447614359</v>
      </c>
      <c r="U3" s="7">
        <f t="shared" si="1"/>
        <v>0.30055401662049863</v>
      </c>
      <c r="V3" s="7">
        <f t="shared" si="1"/>
        <v>0.29991645781119447</v>
      </c>
      <c r="W3" s="7">
        <f t="shared" si="1"/>
        <v>0.30043859649122806</v>
      </c>
      <c r="X3" s="7">
        <f t="shared" si="1"/>
        <v>0.29904306220095689</v>
      </c>
      <c r="Y3" s="7">
        <f t="shared" si="1"/>
        <v>0.29920692141312177</v>
      </c>
      <c r="AA3" s="3" t="s">
        <v>34</v>
      </c>
      <c r="AB3" s="3" t="s">
        <v>35</v>
      </c>
      <c r="AC3" s="3">
        <f>ROUNDUP(C3*1.028, 2)</f>
        <v>35.26</v>
      </c>
      <c r="AD3" s="3">
        <f t="shared" ref="AD3:AI3" si="2">ROUNDUP(D3*1.028, 2)</f>
        <v>10.45</v>
      </c>
      <c r="AE3" s="3">
        <f t="shared" si="2"/>
        <v>7.43</v>
      </c>
      <c r="AF3" s="3">
        <f t="shared" si="2"/>
        <v>6.16</v>
      </c>
      <c r="AG3" s="3">
        <f t="shared" si="2"/>
        <v>4.6899999999999995</v>
      </c>
      <c r="AH3" s="3">
        <f t="shared" si="2"/>
        <v>4.3</v>
      </c>
      <c r="AI3" s="3">
        <f t="shared" si="2"/>
        <v>3.57</v>
      </c>
      <c r="AK3" s="3">
        <f>K3</f>
        <v>24.01</v>
      </c>
      <c r="AL3" s="3">
        <f>L3</f>
        <v>7.12</v>
      </c>
      <c r="AM3" s="3">
        <f t="shared" ref="AM3:AQ3" si="3">M3</f>
        <v>5.05</v>
      </c>
      <c r="AN3" s="3">
        <f t="shared" si="3"/>
        <v>4.1900000000000004</v>
      </c>
      <c r="AO3" s="3">
        <f t="shared" si="3"/>
        <v>3.19</v>
      </c>
      <c r="AP3" s="3">
        <f t="shared" si="3"/>
        <v>2.93</v>
      </c>
      <c r="AQ3" s="3">
        <f t="shared" si="3"/>
        <v>2.4300000000000002</v>
      </c>
      <c r="AS3" s="7">
        <f>1-(AK3/AC3)</f>
        <v>0.31905842314237087</v>
      </c>
      <c r="AT3" s="7">
        <f t="shared" ref="AT3:AT36" si="4">1-(AL3/AD3)</f>
        <v>0.31866028708133964</v>
      </c>
      <c r="AU3" s="7">
        <f t="shared" ref="AU3:AU36" si="5">1-(AM3/AE3)</f>
        <v>0.32032301480484526</v>
      </c>
      <c r="AV3" s="7">
        <f t="shared" ref="AV3:AV36" si="6">1-(AN3/AF3)</f>
        <v>0.31980519480519476</v>
      </c>
      <c r="AW3" s="7">
        <f t="shared" ref="AW3:AW36" si="7">1-(AO3/AG3)</f>
        <v>0.3198294243070362</v>
      </c>
      <c r="AX3" s="7">
        <f t="shared" ref="AX3:AX36" si="8">1-(AP3/AH3)</f>
        <v>0.31860465116279069</v>
      </c>
      <c r="AY3" s="7">
        <f t="shared" ref="AY3:AY36" si="9">1-(AQ3/AI3)</f>
        <v>0.31932773109243695</v>
      </c>
      <c r="BA3" s="3" t="s">
        <v>34</v>
      </c>
      <c r="BB3" s="3" t="s">
        <v>35</v>
      </c>
      <c r="BC3" s="3">
        <f>ROUNDUP(AC3*1.035,2)</f>
        <v>36.5</v>
      </c>
      <c r="BD3" s="3">
        <f t="shared" ref="BD3:BI3" si="10">ROUNDUP(AD3*1.035,2)</f>
        <v>10.82</v>
      </c>
      <c r="BE3" s="3">
        <f t="shared" si="10"/>
        <v>7.7</v>
      </c>
      <c r="BF3" s="3">
        <f t="shared" si="10"/>
        <v>6.38</v>
      </c>
      <c r="BG3" s="3">
        <f t="shared" si="10"/>
        <v>4.8599999999999994</v>
      </c>
      <c r="BH3" s="3">
        <f t="shared" si="10"/>
        <v>4.46</v>
      </c>
      <c r="BI3" s="3">
        <f t="shared" si="10"/>
        <v>3.6999999999999997</v>
      </c>
      <c r="BK3" s="3" t="s">
        <v>34</v>
      </c>
      <c r="BL3" s="3" t="s">
        <v>35</v>
      </c>
      <c r="BM3" s="3">
        <f>ROUND(BC3*1.032,2)</f>
        <v>37.67</v>
      </c>
      <c r="BN3" s="3">
        <f t="shared" ref="BN3:BS3" si="11">ROUND(BD3*1.032,2)</f>
        <v>11.17</v>
      </c>
      <c r="BO3" s="3">
        <f t="shared" si="11"/>
        <v>7.95</v>
      </c>
      <c r="BP3" s="3">
        <f t="shared" si="11"/>
        <v>6.58</v>
      </c>
      <c r="BQ3" s="3">
        <f t="shared" si="11"/>
        <v>5.0199999999999996</v>
      </c>
      <c r="BR3" s="3">
        <f t="shared" si="11"/>
        <v>4.5999999999999996</v>
      </c>
      <c r="BS3" s="3">
        <f t="shared" si="11"/>
        <v>3.82</v>
      </c>
      <c r="BU3" s="3" t="s">
        <v>34</v>
      </c>
      <c r="BV3" s="3" t="s">
        <v>35</v>
      </c>
      <c r="BW3" s="3">
        <f>ROUND(BM3*1.049,2)</f>
        <v>39.520000000000003</v>
      </c>
      <c r="BX3" s="3">
        <f t="shared" ref="BX3:CC3" si="12">ROUND(BN3*1.049,2)</f>
        <v>11.72</v>
      </c>
      <c r="BY3" s="3">
        <f t="shared" si="12"/>
        <v>8.34</v>
      </c>
      <c r="BZ3" s="3">
        <f t="shared" si="12"/>
        <v>6.9</v>
      </c>
      <c r="CA3" s="3">
        <f t="shared" si="12"/>
        <v>5.27</v>
      </c>
      <c r="CB3" s="3">
        <f t="shared" si="12"/>
        <v>4.83</v>
      </c>
      <c r="CC3" s="3">
        <f t="shared" si="12"/>
        <v>4.01</v>
      </c>
    </row>
    <row r="4" spans="1:81" x14ac:dyDescent="0.25">
      <c r="A4" s="3" t="s">
        <v>34</v>
      </c>
      <c r="B4" s="3" t="s">
        <v>36</v>
      </c>
      <c r="C4" s="3">
        <v>34.295000000000002</v>
      </c>
      <c r="D4" s="3">
        <v>10.164999999999999</v>
      </c>
      <c r="E4" s="3">
        <v>7.22</v>
      </c>
      <c r="F4" s="3">
        <v>5.9849999999999994</v>
      </c>
      <c r="G4" s="3">
        <v>4.5599999999999996</v>
      </c>
      <c r="H4" s="3">
        <v>4.18</v>
      </c>
      <c r="I4" s="3">
        <v>3.4674999999999998</v>
      </c>
      <c r="K4" s="3">
        <f t="shared" ref="K4:K10" si="13">ROUND(C4*0.7,2)</f>
        <v>24.01</v>
      </c>
      <c r="L4" s="3">
        <f t="shared" ref="L4:L10" si="14">ROUND(D4*0.7,2)</f>
        <v>7.12</v>
      </c>
      <c r="M4" s="3">
        <f t="shared" ref="M4:M10" si="15">ROUND(E4*0.7,2)</f>
        <v>5.05</v>
      </c>
      <c r="N4" s="3">
        <f t="shared" ref="N4:N10" si="16">ROUND(F4*0.7,2)</f>
        <v>4.1900000000000004</v>
      </c>
      <c r="O4" s="3">
        <f t="shared" ref="O4:O10" si="17">ROUND(G4*0.7,2)</f>
        <v>3.19</v>
      </c>
      <c r="P4" s="3">
        <f t="shared" ref="P4:P10" si="18">ROUND(H4*0.7,2)</f>
        <v>2.93</v>
      </c>
      <c r="Q4" s="3">
        <f t="shared" ref="Q4:Q10" si="19">ROUND(I4*0.7,2)</f>
        <v>2.4300000000000002</v>
      </c>
      <c r="S4" s="7">
        <f t="shared" ref="S4:S10" si="20">1-(K4/C4)</f>
        <v>0.29989794430675021</v>
      </c>
      <c r="T4" s="7">
        <f t="shared" ref="T4:T10" si="21">1-(L4/D4)</f>
        <v>0.29955730447614359</v>
      </c>
      <c r="U4" s="7">
        <f t="shared" ref="U4:U10" si="22">1-(M4/E4)</f>
        <v>0.30055401662049863</v>
      </c>
      <c r="V4" s="7">
        <f t="shared" ref="V4:V10" si="23">1-(N4/F4)</f>
        <v>0.29991645781119447</v>
      </c>
      <c r="W4" s="7">
        <f t="shared" ref="W4:W10" si="24">1-(O4/G4)</f>
        <v>0.30043859649122806</v>
      </c>
      <c r="X4" s="7">
        <f t="shared" ref="X4:X10" si="25">1-(P4/H4)</f>
        <v>0.29904306220095689</v>
      </c>
      <c r="Y4" s="7">
        <f t="shared" ref="Y4:Y10" si="26">1-(Q4/I4)</f>
        <v>0.29920692141312177</v>
      </c>
      <c r="AA4" s="3" t="s">
        <v>34</v>
      </c>
      <c r="AB4" s="3" t="s">
        <v>36</v>
      </c>
      <c r="AC4" s="3">
        <f t="shared" ref="AC4:AC36" si="27">ROUNDUP(C4*1.028, 2)</f>
        <v>35.26</v>
      </c>
      <c r="AD4" s="3">
        <f t="shared" ref="AD4:AD36" si="28">ROUNDUP(D4*1.028, 2)</f>
        <v>10.45</v>
      </c>
      <c r="AE4" s="3">
        <f t="shared" ref="AE4:AE36" si="29">ROUNDUP(E4*1.028, 2)</f>
        <v>7.43</v>
      </c>
      <c r="AF4" s="3">
        <f t="shared" ref="AF4:AF36" si="30">ROUNDUP(F4*1.028, 2)</f>
        <v>6.16</v>
      </c>
      <c r="AG4" s="3">
        <f t="shared" ref="AG4:AG36" si="31">ROUNDUP(G4*1.028, 2)</f>
        <v>4.6899999999999995</v>
      </c>
      <c r="AH4" s="3">
        <f t="shared" ref="AH4:AH36" si="32">ROUNDUP(H4*1.028, 2)</f>
        <v>4.3</v>
      </c>
      <c r="AI4" s="3">
        <f t="shared" ref="AI4:AI36" si="33">ROUNDUP(I4*1.028, 2)</f>
        <v>3.57</v>
      </c>
      <c r="AK4" s="3">
        <f t="shared" ref="AK4:AK36" si="34">K4</f>
        <v>24.01</v>
      </c>
      <c r="AL4" s="3">
        <f t="shared" ref="AL4:AL36" si="35">L4</f>
        <v>7.12</v>
      </c>
      <c r="AM4" s="3">
        <f t="shared" ref="AM4:AM36" si="36">M4</f>
        <v>5.05</v>
      </c>
      <c r="AN4" s="3">
        <f t="shared" ref="AN4:AN36" si="37">N4</f>
        <v>4.1900000000000004</v>
      </c>
      <c r="AO4" s="3">
        <f t="shared" ref="AO4:AO36" si="38">O4</f>
        <v>3.19</v>
      </c>
      <c r="AP4" s="3">
        <f t="shared" ref="AP4:AP36" si="39">P4</f>
        <v>2.93</v>
      </c>
      <c r="AQ4" s="3">
        <f t="shared" ref="AQ4:AQ36" si="40">Q4</f>
        <v>2.4300000000000002</v>
      </c>
      <c r="AS4" s="7">
        <f t="shared" ref="AS4:AS36" si="41">1-(AK4/AC4)</f>
        <v>0.31905842314237087</v>
      </c>
      <c r="AT4" s="7">
        <f t="shared" si="4"/>
        <v>0.31866028708133964</v>
      </c>
      <c r="AU4" s="7">
        <f t="shared" si="5"/>
        <v>0.32032301480484526</v>
      </c>
      <c r="AV4" s="7">
        <f t="shared" si="6"/>
        <v>0.31980519480519476</v>
      </c>
      <c r="AW4" s="7">
        <f t="shared" si="7"/>
        <v>0.3198294243070362</v>
      </c>
      <c r="AX4" s="7">
        <f t="shared" si="8"/>
        <v>0.31860465116279069</v>
      </c>
      <c r="AY4" s="7">
        <f t="shared" si="9"/>
        <v>0.31932773109243695</v>
      </c>
      <c r="BA4" s="3" t="s">
        <v>34</v>
      </c>
      <c r="BB4" s="3" t="s">
        <v>36</v>
      </c>
      <c r="BC4" s="3">
        <f t="shared" ref="BC4:BC36" si="42">ROUNDUP(AC4*1.035,2)</f>
        <v>36.5</v>
      </c>
      <c r="BD4" s="3">
        <f t="shared" ref="BD4:BD36" si="43">ROUNDUP(AD4*1.035,2)</f>
        <v>10.82</v>
      </c>
      <c r="BE4" s="3">
        <f t="shared" ref="BE4:BE36" si="44">ROUNDUP(AE4*1.035,2)</f>
        <v>7.7</v>
      </c>
      <c r="BF4" s="3">
        <f t="shared" ref="BF4:BF36" si="45">ROUNDUP(AF4*1.035,2)</f>
        <v>6.38</v>
      </c>
      <c r="BG4" s="3">
        <f t="shared" ref="BG4:BG36" si="46">ROUNDUP(AG4*1.035,2)</f>
        <v>4.8599999999999994</v>
      </c>
      <c r="BH4" s="3">
        <f t="shared" ref="BH4:BH36" si="47">ROUNDUP(AH4*1.035,2)</f>
        <v>4.46</v>
      </c>
      <c r="BI4" s="3">
        <f t="shared" ref="BI4:BI36" si="48">ROUNDUP(AI4*1.035,2)</f>
        <v>3.6999999999999997</v>
      </c>
      <c r="BK4" s="3" t="s">
        <v>34</v>
      </c>
      <c r="BL4" s="3" t="s">
        <v>36</v>
      </c>
      <c r="BM4" s="3">
        <f t="shared" ref="BM4:BM36" si="49">ROUND(BC4*1.032,2)</f>
        <v>37.67</v>
      </c>
      <c r="BN4" s="3">
        <f t="shared" ref="BN4:BN36" si="50">ROUND(BD4*1.032,2)</f>
        <v>11.17</v>
      </c>
      <c r="BO4" s="3">
        <f t="shared" ref="BO4:BO36" si="51">ROUND(BE4*1.032,2)</f>
        <v>7.95</v>
      </c>
      <c r="BP4" s="3">
        <f t="shared" ref="BP4:BP36" si="52">ROUND(BF4*1.032,2)</f>
        <v>6.58</v>
      </c>
      <c r="BQ4" s="3">
        <f t="shared" ref="BQ4:BQ36" si="53">ROUND(BG4*1.032,2)</f>
        <v>5.0199999999999996</v>
      </c>
      <c r="BR4" s="3">
        <f t="shared" ref="BR4:BR36" si="54">ROUND(BH4*1.032,2)</f>
        <v>4.5999999999999996</v>
      </c>
      <c r="BS4" s="3">
        <f t="shared" ref="BS4:BS36" si="55">ROUND(BI4*1.032,2)</f>
        <v>3.82</v>
      </c>
      <c r="BU4" s="3" t="s">
        <v>34</v>
      </c>
      <c r="BV4" s="3" t="s">
        <v>36</v>
      </c>
      <c r="BW4" s="3">
        <f t="shared" ref="BW4:BW36" si="56">ROUND(BM4*1.049,2)</f>
        <v>39.520000000000003</v>
      </c>
      <c r="BX4" s="3">
        <f t="shared" ref="BX4:BX36" si="57">ROUND(BN4*1.049,2)</f>
        <v>11.72</v>
      </c>
      <c r="BY4" s="3">
        <f t="shared" ref="BY4:BY36" si="58">ROUND(BO4*1.049,2)</f>
        <v>8.34</v>
      </c>
      <c r="BZ4" s="3">
        <f t="shared" ref="BZ4:BZ36" si="59">ROUND(BP4*1.049,2)</f>
        <v>6.9</v>
      </c>
      <c r="CA4" s="3">
        <f t="shared" ref="CA4:CA36" si="60">ROUND(BQ4*1.049,2)</f>
        <v>5.27</v>
      </c>
      <c r="CB4" s="3">
        <f t="shared" ref="CB4:CB36" si="61">ROUND(BR4*1.049,2)</f>
        <v>4.83</v>
      </c>
      <c r="CC4" s="3">
        <f t="shared" ref="CC4:CC36" si="62">ROUND(BS4*1.049,2)</f>
        <v>4.01</v>
      </c>
    </row>
    <row r="5" spans="1:81" x14ac:dyDescent="0.25">
      <c r="A5" s="3" t="s">
        <v>34</v>
      </c>
      <c r="B5" s="3" t="s">
        <v>37</v>
      </c>
      <c r="C5" s="3">
        <v>37.905000000000001</v>
      </c>
      <c r="D5" s="3">
        <v>11.234999999999999</v>
      </c>
      <c r="E5" s="3">
        <v>7.9799999999999995</v>
      </c>
      <c r="F5" s="3">
        <v>6.6150000000000002</v>
      </c>
      <c r="G5" s="3">
        <v>5.04</v>
      </c>
      <c r="H5" s="3">
        <v>4.620000000000001</v>
      </c>
      <c r="I5" s="3">
        <v>3.8325</v>
      </c>
      <c r="K5" s="3">
        <f t="shared" si="13"/>
        <v>26.53</v>
      </c>
      <c r="L5" s="3">
        <f t="shared" si="14"/>
        <v>7.86</v>
      </c>
      <c r="M5" s="3">
        <f t="shared" si="15"/>
        <v>5.59</v>
      </c>
      <c r="N5" s="3">
        <f t="shared" si="16"/>
        <v>4.63</v>
      </c>
      <c r="O5" s="3">
        <f t="shared" si="17"/>
        <v>3.53</v>
      </c>
      <c r="P5" s="3">
        <f t="shared" si="18"/>
        <v>3.23</v>
      </c>
      <c r="Q5" s="3">
        <f t="shared" si="19"/>
        <v>2.68</v>
      </c>
      <c r="S5" s="7">
        <f t="shared" si="20"/>
        <v>0.30009233610341646</v>
      </c>
      <c r="T5" s="7">
        <f t="shared" si="21"/>
        <v>0.3004005340453938</v>
      </c>
      <c r="U5" s="7">
        <f t="shared" si="22"/>
        <v>0.29949874686716793</v>
      </c>
      <c r="V5" s="7">
        <f t="shared" si="23"/>
        <v>0.30007558578987159</v>
      </c>
      <c r="W5" s="7">
        <f t="shared" si="24"/>
        <v>0.29960317460317465</v>
      </c>
      <c r="X5" s="7">
        <f t="shared" si="25"/>
        <v>0.30086580086580106</v>
      </c>
      <c r="Y5" s="7">
        <f t="shared" si="26"/>
        <v>0.30071754729288969</v>
      </c>
      <c r="AA5" s="3" t="s">
        <v>34</v>
      </c>
      <c r="AB5" s="3" t="s">
        <v>37</v>
      </c>
      <c r="AC5" s="3">
        <f t="shared" si="27"/>
        <v>38.97</v>
      </c>
      <c r="AD5" s="3">
        <f t="shared" si="28"/>
        <v>11.549999999999999</v>
      </c>
      <c r="AE5" s="3">
        <f t="shared" si="29"/>
        <v>8.2099999999999991</v>
      </c>
      <c r="AF5" s="3">
        <f t="shared" si="30"/>
        <v>6.81</v>
      </c>
      <c r="AG5" s="3">
        <f t="shared" si="31"/>
        <v>5.1899999999999995</v>
      </c>
      <c r="AH5" s="3">
        <f t="shared" si="32"/>
        <v>4.75</v>
      </c>
      <c r="AI5" s="3">
        <f t="shared" si="33"/>
        <v>3.94</v>
      </c>
      <c r="AK5" s="3">
        <f t="shared" si="34"/>
        <v>26.53</v>
      </c>
      <c r="AL5" s="3">
        <f t="shared" si="35"/>
        <v>7.86</v>
      </c>
      <c r="AM5" s="3">
        <f t="shared" si="36"/>
        <v>5.59</v>
      </c>
      <c r="AN5" s="3">
        <f t="shared" si="37"/>
        <v>4.63</v>
      </c>
      <c r="AO5" s="3">
        <f t="shared" si="38"/>
        <v>3.53</v>
      </c>
      <c r="AP5" s="3">
        <f t="shared" si="39"/>
        <v>3.23</v>
      </c>
      <c r="AQ5" s="3">
        <f t="shared" si="40"/>
        <v>2.68</v>
      </c>
      <c r="AS5" s="7">
        <f t="shared" si="41"/>
        <v>0.3192199127534</v>
      </c>
      <c r="AT5" s="7">
        <f t="shared" si="4"/>
        <v>0.31948051948051936</v>
      </c>
      <c r="AU5" s="7">
        <f t="shared" si="5"/>
        <v>0.31912302070645548</v>
      </c>
      <c r="AV5" s="7">
        <f t="shared" si="6"/>
        <v>0.32011747430249626</v>
      </c>
      <c r="AW5" s="7">
        <f t="shared" si="7"/>
        <v>0.31984585741811178</v>
      </c>
      <c r="AX5" s="7">
        <f t="shared" si="8"/>
        <v>0.31999999999999995</v>
      </c>
      <c r="AY5" s="7">
        <f t="shared" si="9"/>
        <v>0.31979695431472077</v>
      </c>
      <c r="BA5" s="3" t="s">
        <v>34</v>
      </c>
      <c r="BB5" s="3" t="s">
        <v>37</v>
      </c>
      <c r="BC5" s="3">
        <f t="shared" si="42"/>
        <v>40.339999999999996</v>
      </c>
      <c r="BD5" s="3">
        <f t="shared" si="43"/>
        <v>11.959999999999999</v>
      </c>
      <c r="BE5" s="3">
        <f t="shared" si="44"/>
        <v>8.5</v>
      </c>
      <c r="BF5" s="3">
        <f t="shared" si="45"/>
        <v>7.05</v>
      </c>
      <c r="BG5" s="3">
        <f t="shared" si="46"/>
        <v>5.38</v>
      </c>
      <c r="BH5" s="3">
        <f t="shared" si="47"/>
        <v>4.92</v>
      </c>
      <c r="BI5" s="3">
        <f t="shared" si="48"/>
        <v>4.08</v>
      </c>
      <c r="BK5" s="3" t="s">
        <v>34</v>
      </c>
      <c r="BL5" s="3" t="s">
        <v>37</v>
      </c>
      <c r="BM5" s="3">
        <f t="shared" si="49"/>
        <v>41.63</v>
      </c>
      <c r="BN5" s="3">
        <f t="shared" si="50"/>
        <v>12.34</v>
      </c>
      <c r="BO5" s="3">
        <f t="shared" si="51"/>
        <v>8.77</v>
      </c>
      <c r="BP5" s="3">
        <f t="shared" si="52"/>
        <v>7.28</v>
      </c>
      <c r="BQ5" s="3">
        <f t="shared" si="53"/>
        <v>5.55</v>
      </c>
      <c r="BR5" s="3">
        <f t="shared" si="54"/>
        <v>5.08</v>
      </c>
      <c r="BS5" s="3">
        <f t="shared" si="55"/>
        <v>4.21</v>
      </c>
      <c r="BU5" s="3" t="s">
        <v>34</v>
      </c>
      <c r="BV5" s="3" t="s">
        <v>37</v>
      </c>
      <c r="BW5" s="3">
        <f t="shared" si="56"/>
        <v>43.67</v>
      </c>
      <c r="BX5" s="3">
        <f t="shared" si="57"/>
        <v>12.94</v>
      </c>
      <c r="BY5" s="3">
        <f t="shared" si="58"/>
        <v>9.1999999999999993</v>
      </c>
      <c r="BZ5" s="3">
        <f t="shared" si="59"/>
        <v>7.64</v>
      </c>
      <c r="CA5" s="3">
        <f t="shared" si="60"/>
        <v>5.82</v>
      </c>
      <c r="CB5" s="3">
        <f t="shared" si="61"/>
        <v>5.33</v>
      </c>
      <c r="CC5" s="3">
        <f t="shared" si="62"/>
        <v>4.42</v>
      </c>
    </row>
    <row r="6" spans="1:81" x14ac:dyDescent="0.25">
      <c r="A6" s="3" t="s">
        <v>34</v>
      </c>
      <c r="B6" s="3" t="s">
        <v>9</v>
      </c>
      <c r="C6" s="3">
        <v>60</v>
      </c>
      <c r="D6" s="3">
        <v>12.304999999999998</v>
      </c>
      <c r="E6" s="3">
        <v>8.7399999999999984</v>
      </c>
      <c r="F6" s="3">
        <v>7.2449999999999992</v>
      </c>
      <c r="G6" s="3">
        <v>5.52</v>
      </c>
      <c r="H6" s="3">
        <v>5.0599999999999996</v>
      </c>
      <c r="I6" s="3">
        <v>4.1974999999999998</v>
      </c>
      <c r="K6" s="3">
        <f t="shared" si="13"/>
        <v>42</v>
      </c>
      <c r="L6" s="3">
        <f t="shared" si="14"/>
        <v>8.61</v>
      </c>
      <c r="M6" s="3">
        <f t="shared" si="15"/>
        <v>6.12</v>
      </c>
      <c r="N6" s="3">
        <f t="shared" si="16"/>
        <v>5.07</v>
      </c>
      <c r="O6" s="3">
        <f t="shared" si="17"/>
        <v>3.86</v>
      </c>
      <c r="P6" s="3">
        <f t="shared" si="18"/>
        <v>3.54</v>
      </c>
      <c r="Q6" s="3">
        <f t="shared" si="19"/>
        <v>2.94</v>
      </c>
      <c r="S6" s="7">
        <f t="shared" si="20"/>
        <v>0.30000000000000004</v>
      </c>
      <c r="T6" s="7">
        <f t="shared" si="21"/>
        <v>0.30028443722064191</v>
      </c>
      <c r="U6" s="7">
        <f t="shared" si="22"/>
        <v>0.29977116704805473</v>
      </c>
      <c r="V6" s="7">
        <f t="shared" si="23"/>
        <v>0.30020703933747406</v>
      </c>
      <c r="W6" s="7">
        <f t="shared" si="24"/>
        <v>0.30072463768115942</v>
      </c>
      <c r="X6" s="7">
        <f t="shared" si="25"/>
        <v>0.30039525691699598</v>
      </c>
      <c r="Y6" s="7">
        <f t="shared" si="26"/>
        <v>0.29958308516974386</v>
      </c>
      <c r="AA6" s="3" t="s">
        <v>34</v>
      </c>
      <c r="AB6" s="3" t="s">
        <v>9</v>
      </c>
      <c r="AC6" s="3">
        <f t="shared" si="27"/>
        <v>61.68</v>
      </c>
      <c r="AD6" s="3">
        <f t="shared" si="28"/>
        <v>12.65</v>
      </c>
      <c r="AE6" s="3">
        <f t="shared" si="29"/>
        <v>8.99</v>
      </c>
      <c r="AF6" s="3">
        <f t="shared" si="30"/>
        <v>7.45</v>
      </c>
      <c r="AG6" s="3">
        <f t="shared" si="31"/>
        <v>5.68</v>
      </c>
      <c r="AH6" s="3">
        <f t="shared" si="32"/>
        <v>5.21</v>
      </c>
      <c r="AI6" s="3">
        <f t="shared" si="33"/>
        <v>4.3199999999999994</v>
      </c>
      <c r="AK6" s="3">
        <f t="shared" si="34"/>
        <v>42</v>
      </c>
      <c r="AL6" s="3">
        <f t="shared" si="35"/>
        <v>8.61</v>
      </c>
      <c r="AM6" s="3">
        <f t="shared" si="36"/>
        <v>6.12</v>
      </c>
      <c r="AN6" s="3">
        <f t="shared" si="37"/>
        <v>5.07</v>
      </c>
      <c r="AO6" s="3">
        <f t="shared" si="38"/>
        <v>3.86</v>
      </c>
      <c r="AP6" s="3">
        <f t="shared" si="39"/>
        <v>3.54</v>
      </c>
      <c r="AQ6" s="3">
        <f t="shared" si="40"/>
        <v>2.94</v>
      </c>
      <c r="AS6" s="7">
        <f t="shared" si="41"/>
        <v>0.31906614785992216</v>
      </c>
      <c r="AT6" s="7">
        <f t="shared" si="4"/>
        <v>0.31936758893280637</v>
      </c>
      <c r="AU6" s="7">
        <f t="shared" si="5"/>
        <v>0.3192436040044494</v>
      </c>
      <c r="AV6" s="7">
        <f t="shared" si="6"/>
        <v>0.31946308724832218</v>
      </c>
      <c r="AW6" s="7">
        <f t="shared" si="7"/>
        <v>0.32042253521126762</v>
      </c>
      <c r="AX6" s="7">
        <f t="shared" si="8"/>
        <v>0.32053742802303264</v>
      </c>
      <c r="AY6" s="7">
        <f t="shared" si="9"/>
        <v>0.31944444444444431</v>
      </c>
      <c r="BA6" s="3" t="s">
        <v>34</v>
      </c>
      <c r="BB6" s="3" t="s">
        <v>9</v>
      </c>
      <c r="BC6" s="3">
        <f t="shared" si="42"/>
        <v>63.839999999999996</v>
      </c>
      <c r="BD6" s="3">
        <f t="shared" si="43"/>
        <v>13.1</v>
      </c>
      <c r="BE6" s="3">
        <f t="shared" si="44"/>
        <v>9.31</v>
      </c>
      <c r="BF6" s="3">
        <f t="shared" si="45"/>
        <v>7.72</v>
      </c>
      <c r="BG6" s="3">
        <f t="shared" si="46"/>
        <v>5.88</v>
      </c>
      <c r="BH6" s="3">
        <f t="shared" si="47"/>
        <v>5.3999999999999995</v>
      </c>
      <c r="BI6" s="3">
        <f t="shared" si="48"/>
        <v>4.4799999999999995</v>
      </c>
      <c r="BK6" s="3" t="s">
        <v>34</v>
      </c>
      <c r="BL6" s="3" t="s">
        <v>9</v>
      </c>
      <c r="BM6" s="3">
        <f t="shared" si="49"/>
        <v>65.88</v>
      </c>
      <c r="BN6" s="3">
        <f t="shared" si="50"/>
        <v>13.52</v>
      </c>
      <c r="BO6" s="3">
        <f t="shared" si="51"/>
        <v>9.61</v>
      </c>
      <c r="BP6" s="3">
        <f t="shared" si="52"/>
        <v>7.97</v>
      </c>
      <c r="BQ6" s="3">
        <f t="shared" si="53"/>
        <v>6.07</v>
      </c>
      <c r="BR6" s="3">
        <f t="shared" si="54"/>
        <v>5.57</v>
      </c>
      <c r="BS6" s="3">
        <f t="shared" si="55"/>
        <v>4.62</v>
      </c>
      <c r="BU6" s="3" t="s">
        <v>34</v>
      </c>
      <c r="BV6" s="3" t="s">
        <v>9</v>
      </c>
      <c r="BW6" s="3">
        <f t="shared" si="56"/>
        <v>69.11</v>
      </c>
      <c r="BX6" s="3">
        <f t="shared" si="57"/>
        <v>14.18</v>
      </c>
      <c r="BY6" s="3">
        <f t="shared" si="58"/>
        <v>10.08</v>
      </c>
      <c r="BZ6" s="3">
        <f t="shared" si="59"/>
        <v>8.36</v>
      </c>
      <c r="CA6" s="3">
        <f t="shared" si="60"/>
        <v>6.37</v>
      </c>
      <c r="CB6" s="3">
        <f t="shared" si="61"/>
        <v>5.84</v>
      </c>
      <c r="CC6" s="3">
        <f t="shared" si="62"/>
        <v>4.8499999999999996</v>
      </c>
    </row>
    <row r="7" spans="1:81" x14ac:dyDescent="0.25">
      <c r="A7" s="3" t="s">
        <v>34</v>
      </c>
      <c r="B7" s="4" t="s">
        <v>3</v>
      </c>
      <c r="C7" s="3">
        <v>36.1</v>
      </c>
      <c r="D7" s="3">
        <v>10.7</v>
      </c>
      <c r="E7" s="3">
        <v>7.6</v>
      </c>
      <c r="F7" s="3">
        <v>6.3</v>
      </c>
      <c r="G7" s="3">
        <v>4.8</v>
      </c>
      <c r="H7" s="3">
        <v>4.4000000000000004</v>
      </c>
      <c r="I7" s="3">
        <v>3.65</v>
      </c>
      <c r="K7" s="3">
        <f t="shared" si="13"/>
        <v>25.27</v>
      </c>
      <c r="L7" s="3">
        <f t="shared" si="14"/>
        <v>7.49</v>
      </c>
      <c r="M7" s="3">
        <f t="shared" si="15"/>
        <v>5.32</v>
      </c>
      <c r="N7" s="3">
        <f t="shared" si="16"/>
        <v>4.41</v>
      </c>
      <c r="O7" s="3">
        <f t="shared" si="17"/>
        <v>3.36</v>
      </c>
      <c r="P7" s="3">
        <f t="shared" si="18"/>
        <v>3.08</v>
      </c>
      <c r="Q7" s="3">
        <f t="shared" si="19"/>
        <v>2.56</v>
      </c>
      <c r="S7" s="7">
        <f t="shared" si="20"/>
        <v>0.30000000000000004</v>
      </c>
      <c r="T7" s="7">
        <f t="shared" si="21"/>
        <v>0.29999999999999993</v>
      </c>
      <c r="U7" s="7">
        <f t="shared" si="22"/>
        <v>0.29999999999999993</v>
      </c>
      <c r="V7" s="7">
        <f t="shared" si="23"/>
        <v>0.29999999999999993</v>
      </c>
      <c r="W7" s="7">
        <f t="shared" si="24"/>
        <v>0.30000000000000004</v>
      </c>
      <c r="X7" s="7">
        <f t="shared" si="25"/>
        <v>0.30000000000000004</v>
      </c>
      <c r="Y7" s="7">
        <f t="shared" si="26"/>
        <v>0.29863013698630136</v>
      </c>
      <c r="AA7" s="3" t="s">
        <v>34</v>
      </c>
      <c r="AB7" s="4" t="s">
        <v>3</v>
      </c>
      <c r="AC7" s="3">
        <f t="shared" si="27"/>
        <v>37.119999999999997</v>
      </c>
      <c r="AD7" s="3">
        <f t="shared" si="28"/>
        <v>11</v>
      </c>
      <c r="AE7" s="3">
        <f t="shared" si="29"/>
        <v>7.8199999999999994</v>
      </c>
      <c r="AF7" s="3">
        <f t="shared" si="30"/>
        <v>6.4799999999999995</v>
      </c>
      <c r="AG7" s="3">
        <f t="shared" si="31"/>
        <v>4.9399999999999995</v>
      </c>
      <c r="AH7" s="3">
        <f t="shared" si="32"/>
        <v>4.5299999999999994</v>
      </c>
      <c r="AI7" s="3">
        <f t="shared" si="33"/>
        <v>3.76</v>
      </c>
      <c r="AK7" s="3">
        <f t="shared" si="34"/>
        <v>25.27</v>
      </c>
      <c r="AL7" s="3">
        <f t="shared" si="35"/>
        <v>7.49</v>
      </c>
      <c r="AM7" s="3">
        <f t="shared" si="36"/>
        <v>5.32</v>
      </c>
      <c r="AN7" s="3">
        <f t="shared" si="37"/>
        <v>4.41</v>
      </c>
      <c r="AO7" s="3">
        <f t="shared" si="38"/>
        <v>3.36</v>
      </c>
      <c r="AP7" s="3">
        <f t="shared" si="39"/>
        <v>3.08</v>
      </c>
      <c r="AQ7" s="3">
        <f t="shared" si="40"/>
        <v>2.56</v>
      </c>
      <c r="AS7" s="7">
        <f t="shared" si="41"/>
        <v>0.31923491379310343</v>
      </c>
      <c r="AT7" s="7">
        <f t="shared" si="4"/>
        <v>0.31909090909090909</v>
      </c>
      <c r="AU7" s="7">
        <f t="shared" si="5"/>
        <v>0.31969309462915596</v>
      </c>
      <c r="AV7" s="7">
        <f t="shared" si="6"/>
        <v>0.31944444444444442</v>
      </c>
      <c r="AW7" s="7">
        <f t="shared" si="7"/>
        <v>0.31983805668016185</v>
      </c>
      <c r="AX7" s="7">
        <f t="shared" si="8"/>
        <v>0.32008830022075041</v>
      </c>
      <c r="AY7" s="7">
        <f t="shared" si="9"/>
        <v>0.31914893617021267</v>
      </c>
      <c r="BA7" s="3" t="s">
        <v>34</v>
      </c>
      <c r="BB7" s="4" t="s">
        <v>3</v>
      </c>
      <c r="BC7" s="3">
        <f t="shared" si="42"/>
        <v>38.419999999999995</v>
      </c>
      <c r="BD7" s="3">
        <f t="shared" si="43"/>
        <v>11.39</v>
      </c>
      <c r="BE7" s="3">
        <f t="shared" si="44"/>
        <v>8.1</v>
      </c>
      <c r="BF7" s="3">
        <f t="shared" si="45"/>
        <v>6.71</v>
      </c>
      <c r="BG7" s="3">
        <f t="shared" si="46"/>
        <v>5.12</v>
      </c>
      <c r="BH7" s="3">
        <f t="shared" si="47"/>
        <v>4.6899999999999995</v>
      </c>
      <c r="BI7" s="3">
        <f t="shared" si="48"/>
        <v>3.9</v>
      </c>
      <c r="BK7" s="3" t="s">
        <v>34</v>
      </c>
      <c r="BL7" s="4" t="s">
        <v>3</v>
      </c>
      <c r="BM7" s="3">
        <f t="shared" si="49"/>
        <v>39.65</v>
      </c>
      <c r="BN7" s="3">
        <f t="shared" si="50"/>
        <v>11.75</v>
      </c>
      <c r="BO7" s="3">
        <f t="shared" si="51"/>
        <v>8.36</v>
      </c>
      <c r="BP7" s="3">
        <f t="shared" si="52"/>
        <v>6.92</v>
      </c>
      <c r="BQ7" s="3">
        <f t="shared" si="53"/>
        <v>5.28</v>
      </c>
      <c r="BR7" s="3">
        <f t="shared" si="54"/>
        <v>4.84</v>
      </c>
      <c r="BS7" s="3">
        <f t="shared" si="55"/>
        <v>4.0199999999999996</v>
      </c>
      <c r="BU7" s="3" t="s">
        <v>34</v>
      </c>
      <c r="BV7" s="4" t="s">
        <v>3</v>
      </c>
      <c r="BW7" s="3">
        <f t="shared" si="56"/>
        <v>41.59</v>
      </c>
      <c r="BX7" s="3">
        <f t="shared" si="57"/>
        <v>12.33</v>
      </c>
      <c r="BY7" s="3">
        <f t="shared" si="58"/>
        <v>8.77</v>
      </c>
      <c r="BZ7" s="3">
        <f t="shared" si="59"/>
        <v>7.26</v>
      </c>
      <c r="CA7" s="3">
        <f t="shared" si="60"/>
        <v>5.54</v>
      </c>
      <c r="CB7" s="3">
        <f t="shared" si="61"/>
        <v>5.08</v>
      </c>
      <c r="CC7" s="3">
        <f t="shared" si="62"/>
        <v>4.22</v>
      </c>
    </row>
    <row r="8" spans="1:81" x14ac:dyDescent="0.25">
      <c r="A8" s="3" t="s">
        <v>34</v>
      </c>
      <c r="B8" s="3" t="s">
        <v>11</v>
      </c>
      <c r="C8" s="3">
        <v>72</v>
      </c>
      <c r="D8" s="3">
        <v>12.839999999999998</v>
      </c>
      <c r="E8" s="3">
        <v>9.1199999999999992</v>
      </c>
      <c r="F8" s="3">
        <v>7.56</v>
      </c>
      <c r="G8" s="3">
        <v>5.76</v>
      </c>
      <c r="H8" s="3">
        <v>5.28</v>
      </c>
      <c r="I8" s="3">
        <v>4.38</v>
      </c>
      <c r="K8" s="3">
        <f t="shared" si="13"/>
        <v>50.4</v>
      </c>
      <c r="L8" s="3">
        <f t="shared" si="14"/>
        <v>8.99</v>
      </c>
      <c r="M8" s="3">
        <f t="shared" si="15"/>
        <v>6.38</v>
      </c>
      <c r="N8" s="3">
        <f t="shared" si="16"/>
        <v>5.29</v>
      </c>
      <c r="O8" s="3">
        <f t="shared" si="17"/>
        <v>4.03</v>
      </c>
      <c r="P8" s="3">
        <f t="shared" si="18"/>
        <v>3.7</v>
      </c>
      <c r="Q8" s="3">
        <f t="shared" si="19"/>
        <v>3.07</v>
      </c>
      <c r="S8" s="7">
        <f t="shared" si="20"/>
        <v>0.30000000000000004</v>
      </c>
      <c r="T8" s="7">
        <f t="shared" si="21"/>
        <v>0.29984423676012451</v>
      </c>
      <c r="U8" s="7">
        <f t="shared" si="22"/>
        <v>0.30043859649122806</v>
      </c>
      <c r="V8" s="7">
        <f t="shared" si="23"/>
        <v>0.30026455026455023</v>
      </c>
      <c r="W8" s="7">
        <f t="shared" si="24"/>
        <v>0.3003472222222221</v>
      </c>
      <c r="X8" s="7">
        <f t="shared" si="25"/>
        <v>0.2992424242424242</v>
      </c>
      <c r="Y8" s="7">
        <f t="shared" si="26"/>
        <v>0.29908675799086759</v>
      </c>
      <c r="AA8" s="3" t="s">
        <v>34</v>
      </c>
      <c r="AB8" s="3" t="s">
        <v>11</v>
      </c>
      <c r="AC8" s="3">
        <f t="shared" si="27"/>
        <v>74.02000000000001</v>
      </c>
      <c r="AD8" s="3">
        <f t="shared" si="28"/>
        <v>13.2</v>
      </c>
      <c r="AE8" s="3">
        <f t="shared" si="29"/>
        <v>9.379999999999999</v>
      </c>
      <c r="AF8" s="3">
        <f t="shared" si="30"/>
        <v>7.7799999999999994</v>
      </c>
      <c r="AG8" s="3">
        <f t="shared" si="31"/>
        <v>5.93</v>
      </c>
      <c r="AH8" s="3">
        <f t="shared" si="32"/>
        <v>5.43</v>
      </c>
      <c r="AI8" s="3">
        <f t="shared" si="33"/>
        <v>4.51</v>
      </c>
      <c r="AK8" s="3">
        <f t="shared" si="34"/>
        <v>50.4</v>
      </c>
      <c r="AL8" s="3">
        <f t="shared" si="35"/>
        <v>8.99</v>
      </c>
      <c r="AM8" s="3">
        <f t="shared" si="36"/>
        <v>6.38</v>
      </c>
      <c r="AN8" s="3">
        <f t="shared" si="37"/>
        <v>5.29</v>
      </c>
      <c r="AO8" s="3">
        <f t="shared" si="38"/>
        <v>4.03</v>
      </c>
      <c r="AP8" s="3">
        <f t="shared" si="39"/>
        <v>3.7</v>
      </c>
      <c r="AQ8" s="3">
        <f t="shared" si="40"/>
        <v>3.07</v>
      </c>
      <c r="AS8" s="7">
        <f t="shared" si="41"/>
        <v>0.31910294514995963</v>
      </c>
      <c r="AT8" s="7">
        <f t="shared" si="4"/>
        <v>0.31893939393939386</v>
      </c>
      <c r="AU8" s="7">
        <f t="shared" si="5"/>
        <v>0.3198294243070362</v>
      </c>
      <c r="AV8" s="7">
        <f t="shared" si="6"/>
        <v>0.32005141388174796</v>
      </c>
      <c r="AW8" s="7">
        <f t="shared" si="7"/>
        <v>0.3204047217537942</v>
      </c>
      <c r="AX8" s="7">
        <f t="shared" si="8"/>
        <v>0.31860036832412519</v>
      </c>
      <c r="AY8" s="7">
        <f t="shared" si="9"/>
        <v>0.31929046563192909</v>
      </c>
      <c r="BA8" s="3" t="s">
        <v>34</v>
      </c>
      <c r="BB8" s="3" t="s">
        <v>11</v>
      </c>
      <c r="BC8" s="3">
        <f t="shared" si="42"/>
        <v>76.62</v>
      </c>
      <c r="BD8" s="3">
        <f t="shared" si="43"/>
        <v>13.67</v>
      </c>
      <c r="BE8" s="3">
        <f t="shared" si="44"/>
        <v>9.7099999999999991</v>
      </c>
      <c r="BF8" s="3">
        <f t="shared" si="45"/>
        <v>8.06</v>
      </c>
      <c r="BG8" s="3">
        <f t="shared" si="46"/>
        <v>6.14</v>
      </c>
      <c r="BH8" s="3">
        <f t="shared" si="47"/>
        <v>5.63</v>
      </c>
      <c r="BI8" s="3">
        <f t="shared" si="48"/>
        <v>4.67</v>
      </c>
      <c r="BK8" s="3" t="s">
        <v>34</v>
      </c>
      <c r="BL8" s="3" t="s">
        <v>11</v>
      </c>
      <c r="BM8" s="3">
        <f t="shared" si="49"/>
        <v>79.069999999999993</v>
      </c>
      <c r="BN8" s="3">
        <f t="shared" si="50"/>
        <v>14.11</v>
      </c>
      <c r="BO8" s="3">
        <f t="shared" si="51"/>
        <v>10.02</v>
      </c>
      <c r="BP8" s="3">
        <f t="shared" si="52"/>
        <v>8.32</v>
      </c>
      <c r="BQ8" s="3">
        <f t="shared" si="53"/>
        <v>6.34</v>
      </c>
      <c r="BR8" s="3">
        <f t="shared" si="54"/>
        <v>5.81</v>
      </c>
      <c r="BS8" s="3">
        <f t="shared" si="55"/>
        <v>4.82</v>
      </c>
      <c r="BU8" s="3" t="s">
        <v>34</v>
      </c>
      <c r="BV8" s="3" t="s">
        <v>11</v>
      </c>
      <c r="BW8" s="3">
        <f t="shared" si="56"/>
        <v>82.94</v>
      </c>
      <c r="BX8" s="3">
        <f t="shared" si="57"/>
        <v>14.8</v>
      </c>
      <c r="BY8" s="3">
        <f t="shared" si="58"/>
        <v>10.51</v>
      </c>
      <c r="BZ8" s="3">
        <f t="shared" si="59"/>
        <v>8.73</v>
      </c>
      <c r="CA8" s="3">
        <f t="shared" si="60"/>
        <v>6.65</v>
      </c>
      <c r="CB8" s="3">
        <f t="shared" si="61"/>
        <v>6.09</v>
      </c>
      <c r="CC8" s="3">
        <f t="shared" si="62"/>
        <v>5.0599999999999996</v>
      </c>
    </row>
    <row r="9" spans="1:81" x14ac:dyDescent="0.25">
      <c r="A9" s="3" t="s">
        <v>3</v>
      </c>
      <c r="B9" s="3" t="s">
        <v>35</v>
      </c>
      <c r="C9" s="3">
        <v>34.295000000000002</v>
      </c>
      <c r="D9" s="3">
        <v>10.164999999999999</v>
      </c>
      <c r="E9" s="3">
        <v>7.22</v>
      </c>
      <c r="F9" s="3">
        <v>5.9849999999999994</v>
      </c>
      <c r="G9" s="3">
        <v>4.5599999999999996</v>
      </c>
      <c r="H9" s="3">
        <v>4.18</v>
      </c>
      <c r="I9" s="3">
        <v>3.4674999999999998</v>
      </c>
      <c r="K9" s="3">
        <f t="shared" si="13"/>
        <v>24.01</v>
      </c>
      <c r="L9" s="3">
        <f t="shared" si="14"/>
        <v>7.12</v>
      </c>
      <c r="M9" s="3">
        <f t="shared" si="15"/>
        <v>5.05</v>
      </c>
      <c r="N9" s="3">
        <f t="shared" si="16"/>
        <v>4.1900000000000004</v>
      </c>
      <c r="O9" s="3">
        <f t="shared" si="17"/>
        <v>3.19</v>
      </c>
      <c r="P9" s="3">
        <f t="shared" si="18"/>
        <v>2.93</v>
      </c>
      <c r="Q9" s="3">
        <f t="shared" si="19"/>
        <v>2.4300000000000002</v>
      </c>
      <c r="S9" s="7">
        <f t="shared" si="20"/>
        <v>0.29989794430675021</v>
      </c>
      <c r="T9" s="7">
        <f t="shared" si="21"/>
        <v>0.29955730447614359</v>
      </c>
      <c r="U9" s="7">
        <f t="shared" si="22"/>
        <v>0.30055401662049863</v>
      </c>
      <c r="V9" s="7">
        <f t="shared" si="23"/>
        <v>0.29991645781119447</v>
      </c>
      <c r="W9" s="7">
        <f t="shared" si="24"/>
        <v>0.30043859649122806</v>
      </c>
      <c r="X9" s="7">
        <f t="shared" si="25"/>
        <v>0.29904306220095689</v>
      </c>
      <c r="Y9" s="7">
        <f t="shared" si="26"/>
        <v>0.29920692141312177</v>
      </c>
      <c r="AA9" s="3" t="s">
        <v>3</v>
      </c>
      <c r="AB9" s="3" t="s">
        <v>35</v>
      </c>
      <c r="AC9" s="3">
        <f t="shared" si="27"/>
        <v>35.26</v>
      </c>
      <c r="AD9" s="3">
        <f t="shared" si="28"/>
        <v>10.45</v>
      </c>
      <c r="AE9" s="3">
        <f t="shared" si="29"/>
        <v>7.43</v>
      </c>
      <c r="AF9" s="3">
        <f t="shared" si="30"/>
        <v>6.16</v>
      </c>
      <c r="AG9" s="3">
        <f t="shared" si="31"/>
        <v>4.6899999999999995</v>
      </c>
      <c r="AH9" s="3">
        <f t="shared" si="32"/>
        <v>4.3</v>
      </c>
      <c r="AI9" s="3">
        <f t="shared" si="33"/>
        <v>3.57</v>
      </c>
      <c r="AK9" s="3">
        <f t="shared" si="34"/>
        <v>24.01</v>
      </c>
      <c r="AL9" s="3">
        <f t="shared" si="35"/>
        <v>7.12</v>
      </c>
      <c r="AM9" s="3">
        <f t="shared" si="36"/>
        <v>5.05</v>
      </c>
      <c r="AN9" s="3">
        <f t="shared" si="37"/>
        <v>4.1900000000000004</v>
      </c>
      <c r="AO9" s="3">
        <f t="shared" si="38"/>
        <v>3.19</v>
      </c>
      <c r="AP9" s="3">
        <f t="shared" si="39"/>
        <v>2.93</v>
      </c>
      <c r="AQ9" s="3">
        <f t="shared" si="40"/>
        <v>2.4300000000000002</v>
      </c>
      <c r="AS9" s="7">
        <f t="shared" si="41"/>
        <v>0.31905842314237087</v>
      </c>
      <c r="AT9" s="7">
        <f t="shared" si="4"/>
        <v>0.31866028708133964</v>
      </c>
      <c r="AU9" s="7">
        <f t="shared" si="5"/>
        <v>0.32032301480484526</v>
      </c>
      <c r="AV9" s="7">
        <f t="shared" si="6"/>
        <v>0.31980519480519476</v>
      </c>
      <c r="AW9" s="7">
        <f t="shared" si="7"/>
        <v>0.3198294243070362</v>
      </c>
      <c r="AX9" s="7">
        <f t="shared" si="8"/>
        <v>0.31860465116279069</v>
      </c>
      <c r="AY9" s="7">
        <f t="shared" si="9"/>
        <v>0.31932773109243695</v>
      </c>
      <c r="BA9" s="3" t="s">
        <v>3</v>
      </c>
      <c r="BB9" s="3" t="s">
        <v>35</v>
      </c>
      <c r="BC9" s="3">
        <f t="shared" si="42"/>
        <v>36.5</v>
      </c>
      <c r="BD9" s="3">
        <f t="shared" si="43"/>
        <v>10.82</v>
      </c>
      <c r="BE9" s="3">
        <f t="shared" si="44"/>
        <v>7.7</v>
      </c>
      <c r="BF9" s="3">
        <f t="shared" si="45"/>
        <v>6.38</v>
      </c>
      <c r="BG9" s="3">
        <f t="shared" si="46"/>
        <v>4.8599999999999994</v>
      </c>
      <c r="BH9" s="3">
        <f t="shared" si="47"/>
        <v>4.46</v>
      </c>
      <c r="BI9" s="3">
        <f t="shared" si="48"/>
        <v>3.6999999999999997</v>
      </c>
      <c r="BK9" s="3" t="s">
        <v>3</v>
      </c>
      <c r="BL9" s="3" t="s">
        <v>35</v>
      </c>
      <c r="BM9" s="3">
        <f t="shared" si="49"/>
        <v>37.67</v>
      </c>
      <c r="BN9" s="3">
        <f t="shared" si="50"/>
        <v>11.17</v>
      </c>
      <c r="BO9" s="3">
        <f t="shared" si="51"/>
        <v>7.95</v>
      </c>
      <c r="BP9" s="3">
        <f t="shared" si="52"/>
        <v>6.58</v>
      </c>
      <c r="BQ9" s="3">
        <f t="shared" si="53"/>
        <v>5.0199999999999996</v>
      </c>
      <c r="BR9" s="3">
        <f t="shared" si="54"/>
        <v>4.5999999999999996</v>
      </c>
      <c r="BS9" s="3">
        <f t="shared" si="55"/>
        <v>3.82</v>
      </c>
      <c r="BU9" s="3" t="s">
        <v>3</v>
      </c>
      <c r="BV9" s="3" t="s">
        <v>35</v>
      </c>
      <c r="BW9" s="3">
        <f t="shared" si="56"/>
        <v>39.520000000000003</v>
      </c>
      <c r="BX9" s="3">
        <f t="shared" si="57"/>
        <v>11.72</v>
      </c>
      <c r="BY9" s="3">
        <f t="shared" si="58"/>
        <v>8.34</v>
      </c>
      <c r="BZ9" s="3">
        <f t="shared" si="59"/>
        <v>6.9</v>
      </c>
      <c r="CA9" s="3">
        <f t="shared" si="60"/>
        <v>5.27</v>
      </c>
      <c r="CB9" s="3">
        <f t="shared" si="61"/>
        <v>4.83</v>
      </c>
      <c r="CC9" s="3">
        <f t="shared" si="62"/>
        <v>4.01</v>
      </c>
    </row>
    <row r="10" spans="1:81" x14ac:dyDescent="0.25">
      <c r="A10" s="3" t="s">
        <v>3</v>
      </c>
      <c r="B10" s="3" t="s">
        <v>36</v>
      </c>
      <c r="C10" s="3">
        <v>48</v>
      </c>
      <c r="D10" s="3">
        <v>11.77</v>
      </c>
      <c r="E10" s="3">
        <v>8.36</v>
      </c>
      <c r="F10" s="3">
        <v>6.9300000000000006</v>
      </c>
      <c r="G10" s="3">
        <v>5.28</v>
      </c>
      <c r="H10" s="3">
        <v>4.8400000000000007</v>
      </c>
      <c r="I10" s="3">
        <v>4.0150000000000006</v>
      </c>
      <c r="K10" s="3">
        <f t="shared" si="13"/>
        <v>33.6</v>
      </c>
      <c r="L10" s="3">
        <f t="shared" si="14"/>
        <v>8.24</v>
      </c>
      <c r="M10" s="3">
        <f t="shared" si="15"/>
        <v>5.85</v>
      </c>
      <c r="N10" s="3">
        <f t="shared" si="16"/>
        <v>4.8499999999999996</v>
      </c>
      <c r="O10" s="3">
        <f t="shared" si="17"/>
        <v>3.7</v>
      </c>
      <c r="P10" s="3">
        <f t="shared" si="18"/>
        <v>3.39</v>
      </c>
      <c r="Q10" s="3">
        <f t="shared" si="19"/>
        <v>2.81</v>
      </c>
      <c r="S10" s="7">
        <f t="shared" si="20"/>
        <v>0.29999999999999993</v>
      </c>
      <c r="T10" s="7">
        <f t="shared" si="21"/>
        <v>0.29991503823279519</v>
      </c>
      <c r="U10" s="7">
        <f t="shared" si="22"/>
        <v>0.30023923444976075</v>
      </c>
      <c r="V10" s="7">
        <f t="shared" si="23"/>
        <v>0.30014430014430027</v>
      </c>
      <c r="W10" s="7">
        <f t="shared" si="24"/>
        <v>0.2992424242424242</v>
      </c>
      <c r="X10" s="7">
        <f t="shared" si="25"/>
        <v>0.29958677685950419</v>
      </c>
      <c r="Y10" s="7">
        <f t="shared" si="26"/>
        <v>0.30012453300124542</v>
      </c>
      <c r="AA10" s="3" t="s">
        <v>3</v>
      </c>
      <c r="AB10" s="3" t="s">
        <v>36</v>
      </c>
      <c r="AC10" s="3">
        <f t="shared" si="27"/>
        <v>49.35</v>
      </c>
      <c r="AD10" s="3">
        <f t="shared" si="28"/>
        <v>12.1</v>
      </c>
      <c r="AE10" s="3">
        <f t="shared" si="29"/>
        <v>8.6</v>
      </c>
      <c r="AF10" s="3">
        <f t="shared" si="30"/>
        <v>7.13</v>
      </c>
      <c r="AG10" s="3">
        <f t="shared" si="31"/>
        <v>5.43</v>
      </c>
      <c r="AH10" s="3">
        <f t="shared" si="32"/>
        <v>4.9799999999999995</v>
      </c>
      <c r="AI10" s="3">
        <f t="shared" si="33"/>
        <v>4.13</v>
      </c>
      <c r="AK10" s="3">
        <f t="shared" si="34"/>
        <v>33.6</v>
      </c>
      <c r="AL10" s="3">
        <f t="shared" si="35"/>
        <v>8.24</v>
      </c>
      <c r="AM10" s="3">
        <f t="shared" si="36"/>
        <v>5.85</v>
      </c>
      <c r="AN10" s="3">
        <f t="shared" si="37"/>
        <v>4.8499999999999996</v>
      </c>
      <c r="AO10" s="3">
        <f t="shared" si="38"/>
        <v>3.7</v>
      </c>
      <c r="AP10" s="3">
        <f t="shared" si="39"/>
        <v>3.39</v>
      </c>
      <c r="AQ10" s="3">
        <f t="shared" si="40"/>
        <v>2.81</v>
      </c>
      <c r="AS10" s="7">
        <f t="shared" si="41"/>
        <v>0.31914893617021278</v>
      </c>
      <c r="AT10" s="7">
        <f t="shared" si="4"/>
        <v>0.31900826446280983</v>
      </c>
      <c r="AU10" s="7">
        <f t="shared" si="5"/>
        <v>0.31976744186046513</v>
      </c>
      <c r="AV10" s="7">
        <f t="shared" si="6"/>
        <v>0.31977559607293127</v>
      </c>
      <c r="AW10" s="7">
        <f t="shared" si="7"/>
        <v>0.31860036832412519</v>
      </c>
      <c r="AX10" s="7">
        <f t="shared" si="8"/>
        <v>0.3192771084337348</v>
      </c>
      <c r="AY10" s="7">
        <f t="shared" si="9"/>
        <v>0.31961259079903148</v>
      </c>
      <c r="BA10" s="3" t="s">
        <v>3</v>
      </c>
      <c r="BB10" s="3" t="s">
        <v>36</v>
      </c>
      <c r="BC10" s="3">
        <f t="shared" si="42"/>
        <v>51.08</v>
      </c>
      <c r="BD10" s="3">
        <f t="shared" si="43"/>
        <v>12.53</v>
      </c>
      <c r="BE10" s="3">
        <f t="shared" si="44"/>
        <v>8.91</v>
      </c>
      <c r="BF10" s="3">
        <f t="shared" si="45"/>
        <v>7.38</v>
      </c>
      <c r="BG10" s="3">
        <f t="shared" si="46"/>
        <v>5.63</v>
      </c>
      <c r="BH10" s="3">
        <f t="shared" si="47"/>
        <v>5.16</v>
      </c>
      <c r="BI10" s="3">
        <f t="shared" si="48"/>
        <v>4.2799999999999994</v>
      </c>
      <c r="BK10" s="3" t="s">
        <v>3</v>
      </c>
      <c r="BL10" s="3" t="s">
        <v>36</v>
      </c>
      <c r="BM10" s="3">
        <f t="shared" si="49"/>
        <v>52.71</v>
      </c>
      <c r="BN10" s="3">
        <f t="shared" si="50"/>
        <v>12.93</v>
      </c>
      <c r="BO10" s="3">
        <f t="shared" si="51"/>
        <v>9.1999999999999993</v>
      </c>
      <c r="BP10" s="3">
        <f t="shared" si="52"/>
        <v>7.62</v>
      </c>
      <c r="BQ10" s="3">
        <f t="shared" si="53"/>
        <v>5.81</v>
      </c>
      <c r="BR10" s="3">
        <f t="shared" si="54"/>
        <v>5.33</v>
      </c>
      <c r="BS10" s="3">
        <f t="shared" si="55"/>
        <v>4.42</v>
      </c>
      <c r="BU10" s="3" t="s">
        <v>3</v>
      </c>
      <c r="BV10" s="3" t="s">
        <v>36</v>
      </c>
      <c r="BW10" s="3">
        <f t="shared" si="56"/>
        <v>55.29</v>
      </c>
      <c r="BX10" s="3">
        <f t="shared" si="57"/>
        <v>13.56</v>
      </c>
      <c r="BY10" s="3">
        <f t="shared" si="58"/>
        <v>9.65</v>
      </c>
      <c r="BZ10" s="3">
        <f t="shared" si="59"/>
        <v>7.99</v>
      </c>
      <c r="CA10" s="3">
        <f t="shared" si="60"/>
        <v>6.09</v>
      </c>
      <c r="CB10" s="3">
        <f t="shared" si="61"/>
        <v>5.59</v>
      </c>
      <c r="CC10" s="3">
        <f t="shared" si="62"/>
        <v>4.6399999999999997</v>
      </c>
    </row>
    <row r="11" spans="1:81" x14ac:dyDescent="0.25">
      <c r="A11" s="3" t="s">
        <v>3</v>
      </c>
      <c r="B11" s="3" t="s">
        <v>37</v>
      </c>
      <c r="C11" s="3">
        <v>60</v>
      </c>
      <c r="D11" s="3">
        <v>12.304999999999998</v>
      </c>
      <c r="E11" s="3">
        <v>8.7399999999999984</v>
      </c>
      <c r="F11" s="3">
        <v>7.2449999999999992</v>
      </c>
      <c r="G11" s="3">
        <v>5.52</v>
      </c>
      <c r="H11" s="3">
        <v>5.0599999999999996</v>
      </c>
      <c r="I11" s="3">
        <v>4.1974999999999998</v>
      </c>
      <c r="K11" s="3">
        <f t="shared" ref="K11:K28" si="63">ROUND(C11*0.7,2)</f>
        <v>42</v>
      </c>
      <c r="L11" s="3">
        <f t="shared" ref="L11:L28" si="64">ROUND(D11*0.7,2)</f>
        <v>8.61</v>
      </c>
      <c r="M11" s="3">
        <f t="shared" ref="M11:M28" si="65">ROUND(E11*0.7,2)</f>
        <v>6.12</v>
      </c>
      <c r="N11" s="3">
        <f t="shared" ref="N11:N28" si="66">ROUND(F11*0.7,2)</f>
        <v>5.07</v>
      </c>
      <c r="O11" s="3">
        <f t="shared" ref="O11:O28" si="67">ROUND(G11*0.7,2)</f>
        <v>3.86</v>
      </c>
      <c r="P11" s="3">
        <f t="shared" ref="P11:P28" si="68">ROUND(H11*0.7,2)</f>
        <v>3.54</v>
      </c>
      <c r="Q11" s="3">
        <f t="shared" ref="Q11:Q28" si="69">ROUND(I11*0.7,2)</f>
        <v>2.94</v>
      </c>
      <c r="S11" s="7">
        <f t="shared" ref="S11:S28" si="70">1-(K11/C11)</f>
        <v>0.30000000000000004</v>
      </c>
      <c r="T11" s="7">
        <f t="shared" ref="T11:T28" si="71">1-(L11/D11)</f>
        <v>0.30028443722064191</v>
      </c>
      <c r="U11" s="7">
        <f t="shared" ref="U11:U28" si="72">1-(M11/E11)</f>
        <v>0.29977116704805473</v>
      </c>
      <c r="V11" s="7">
        <f t="shared" ref="V11:V28" si="73">1-(N11/F11)</f>
        <v>0.30020703933747406</v>
      </c>
      <c r="W11" s="7">
        <f t="shared" ref="W11:W28" si="74">1-(O11/G11)</f>
        <v>0.30072463768115942</v>
      </c>
      <c r="X11" s="7">
        <f t="shared" ref="X11:X28" si="75">1-(P11/H11)</f>
        <v>0.30039525691699598</v>
      </c>
      <c r="Y11" s="7">
        <f t="shared" ref="Y11:Y28" si="76">1-(Q11/I11)</f>
        <v>0.29958308516974386</v>
      </c>
      <c r="AA11" s="3" t="s">
        <v>3</v>
      </c>
      <c r="AB11" s="3" t="s">
        <v>37</v>
      </c>
      <c r="AC11" s="3">
        <f t="shared" si="27"/>
        <v>61.68</v>
      </c>
      <c r="AD11" s="3">
        <f t="shared" si="28"/>
        <v>12.65</v>
      </c>
      <c r="AE11" s="3">
        <f t="shared" si="29"/>
        <v>8.99</v>
      </c>
      <c r="AF11" s="3">
        <f t="shared" si="30"/>
        <v>7.45</v>
      </c>
      <c r="AG11" s="3">
        <f t="shared" si="31"/>
        <v>5.68</v>
      </c>
      <c r="AH11" s="3">
        <f t="shared" si="32"/>
        <v>5.21</v>
      </c>
      <c r="AI11" s="3">
        <f t="shared" si="33"/>
        <v>4.3199999999999994</v>
      </c>
      <c r="AK11" s="3">
        <f t="shared" si="34"/>
        <v>42</v>
      </c>
      <c r="AL11" s="3">
        <f t="shared" si="35"/>
        <v>8.61</v>
      </c>
      <c r="AM11" s="3">
        <f t="shared" si="36"/>
        <v>6.12</v>
      </c>
      <c r="AN11" s="3">
        <f t="shared" si="37"/>
        <v>5.07</v>
      </c>
      <c r="AO11" s="3">
        <f t="shared" si="38"/>
        <v>3.86</v>
      </c>
      <c r="AP11" s="3">
        <f t="shared" si="39"/>
        <v>3.54</v>
      </c>
      <c r="AQ11" s="3">
        <f t="shared" si="40"/>
        <v>2.94</v>
      </c>
      <c r="AS11" s="7">
        <f t="shared" si="41"/>
        <v>0.31906614785992216</v>
      </c>
      <c r="AT11" s="7">
        <f t="shared" si="4"/>
        <v>0.31936758893280637</v>
      </c>
      <c r="AU11" s="7">
        <f t="shared" si="5"/>
        <v>0.3192436040044494</v>
      </c>
      <c r="AV11" s="7">
        <f t="shared" si="6"/>
        <v>0.31946308724832218</v>
      </c>
      <c r="AW11" s="7">
        <f t="shared" si="7"/>
        <v>0.32042253521126762</v>
      </c>
      <c r="AX11" s="7">
        <f t="shared" si="8"/>
        <v>0.32053742802303264</v>
      </c>
      <c r="AY11" s="7">
        <f t="shared" si="9"/>
        <v>0.31944444444444431</v>
      </c>
      <c r="BA11" s="3" t="s">
        <v>3</v>
      </c>
      <c r="BB11" s="3" t="s">
        <v>37</v>
      </c>
      <c r="BC11" s="3">
        <f t="shared" si="42"/>
        <v>63.839999999999996</v>
      </c>
      <c r="BD11" s="3">
        <f t="shared" si="43"/>
        <v>13.1</v>
      </c>
      <c r="BE11" s="3">
        <f t="shared" si="44"/>
        <v>9.31</v>
      </c>
      <c r="BF11" s="3">
        <f t="shared" si="45"/>
        <v>7.72</v>
      </c>
      <c r="BG11" s="3">
        <f t="shared" si="46"/>
        <v>5.88</v>
      </c>
      <c r="BH11" s="3">
        <f t="shared" si="47"/>
        <v>5.3999999999999995</v>
      </c>
      <c r="BI11" s="3">
        <f t="shared" si="48"/>
        <v>4.4799999999999995</v>
      </c>
      <c r="BK11" s="3" t="s">
        <v>3</v>
      </c>
      <c r="BL11" s="3" t="s">
        <v>37</v>
      </c>
      <c r="BM11" s="3">
        <f t="shared" si="49"/>
        <v>65.88</v>
      </c>
      <c r="BN11" s="3">
        <f t="shared" si="50"/>
        <v>13.52</v>
      </c>
      <c r="BO11" s="3">
        <f t="shared" si="51"/>
        <v>9.61</v>
      </c>
      <c r="BP11" s="3">
        <f t="shared" si="52"/>
        <v>7.97</v>
      </c>
      <c r="BQ11" s="3">
        <f t="shared" si="53"/>
        <v>6.07</v>
      </c>
      <c r="BR11" s="3">
        <f t="shared" si="54"/>
        <v>5.57</v>
      </c>
      <c r="BS11" s="3">
        <f t="shared" si="55"/>
        <v>4.62</v>
      </c>
      <c r="BU11" s="3" t="s">
        <v>3</v>
      </c>
      <c r="BV11" s="3" t="s">
        <v>37</v>
      </c>
      <c r="BW11" s="3">
        <f t="shared" si="56"/>
        <v>69.11</v>
      </c>
      <c r="BX11" s="3">
        <f t="shared" si="57"/>
        <v>14.18</v>
      </c>
      <c r="BY11" s="3">
        <f t="shared" si="58"/>
        <v>10.08</v>
      </c>
      <c r="BZ11" s="3">
        <f t="shared" si="59"/>
        <v>8.36</v>
      </c>
      <c r="CA11" s="3">
        <f t="shared" si="60"/>
        <v>6.37</v>
      </c>
      <c r="CB11" s="3">
        <f t="shared" si="61"/>
        <v>5.84</v>
      </c>
      <c r="CC11" s="3">
        <f t="shared" si="62"/>
        <v>4.8499999999999996</v>
      </c>
    </row>
    <row r="12" spans="1:81" x14ac:dyDescent="0.25">
      <c r="A12" s="3" t="s">
        <v>3</v>
      </c>
      <c r="B12" s="3" t="s">
        <v>9</v>
      </c>
      <c r="C12" s="3">
        <v>36.1</v>
      </c>
      <c r="D12" s="3">
        <v>10.7</v>
      </c>
      <c r="E12" s="3">
        <v>7.6</v>
      </c>
      <c r="F12" s="3">
        <v>6.3</v>
      </c>
      <c r="G12" s="3">
        <v>4.8</v>
      </c>
      <c r="H12" s="3">
        <v>4.4000000000000004</v>
      </c>
      <c r="I12" s="3">
        <v>3.65</v>
      </c>
      <c r="K12" s="3">
        <f t="shared" si="63"/>
        <v>25.27</v>
      </c>
      <c r="L12" s="3">
        <f t="shared" si="64"/>
        <v>7.49</v>
      </c>
      <c r="M12" s="3">
        <f t="shared" si="65"/>
        <v>5.32</v>
      </c>
      <c r="N12" s="3">
        <f t="shared" si="66"/>
        <v>4.41</v>
      </c>
      <c r="O12" s="3">
        <f t="shared" si="67"/>
        <v>3.36</v>
      </c>
      <c r="P12" s="3">
        <f t="shared" si="68"/>
        <v>3.08</v>
      </c>
      <c r="Q12" s="3">
        <f t="shared" si="69"/>
        <v>2.56</v>
      </c>
      <c r="S12" s="7">
        <f t="shared" si="70"/>
        <v>0.30000000000000004</v>
      </c>
      <c r="T12" s="7">
        <f t="shared" si="71"/>
        <v>0.29999999999999993</v>
      </c>
      <c r="U12" s="7">
        <f t="shared" si="72"/>
        <v>0.29999999999999993</v>
      </c>
      <c r="V12" s="7">
        <f t="shared" si="73"/>
        <v>0.29999999999999993</v>
      </c>
      <c r="W12" s="7">
        <f t="shared" si="74"/>
        <v>0.30000000000000004</v>
      </c>
      <c r="X12" s="7">
        <f t="shared" si="75"/>
        <v>0.30000000000000004</v>
      </c>
      <c r="Y12" s="7">
        <f t="shared" si="76"/>
        <v>0.29863013698630136</v>
      </c>
      <c r="AA12" s="3" t="s">
        <v>3</v>
      </c>
      <c r="AB12" s="3" t="s">
        <v>9</v>
      </c>
      <c r="AC12" s="3">
        <f t="shared" si="27"/>
        <v>37.119999999999997</v>
      </c>
      <c r="AD12" s="3">
        <f t="shared" si="28"/>
        <v>11</v>
      </c>
      <c r="AE12" s="3">
        <f t="shared" si="29"/>
        <v>7.8199999999999994</v>
      </c>
      <c r="AF12" s="3">
        <f t="shared" si="30"/>
        <v>6.4799999999999995</v>
      </c>
      <c r="AG12" s="3">
        <f t="shared" si="31"/>
        <v>4.9399999999999995</v>
      </c>
      <c r="AH12" s="3">
        <f t="shared" si="32"/>
        <v>4.5299999999999994</v>
      </c>
      <c r="AI12" s="3">
        <f t="shared" si="33"/>
        <v>3.76</v>
      </c>
      <c r="AK12" s="3">
        <f t="shared" si="34"/>
        <v>25.27</v>
      </c>
      <c r="AL12" s="3">
        <f t="shared" si="35"/>
        <v>7.49</v>
      </c>
      <c r="AM12" s="3">
        <f t="shared" si="36"/>
        <v>5.32</v>
      </c>
      <c r="AN12" s="3">
        <f t="shared" si="37"/>
        <v>4.41</v>
      </c>
      <c r="AO12" s="3">
        <f t="shared" si="38"/>
        <v>3.36</v>
      </c>
      <c r="AP12" s="3">
        <f t="shared" si="39"/>
        <v>3.08</v>
      </c>
      <c r="AQ12" s="3">
        <f t="shared" si="40"/>
        <v>2.56</v>
      </c>
      <c r="AS12" s="7">
        <f t="shared" si="41"/>
        <v>0.31923491379310343</v>
      </c>
      <c r="AT12" s="7">
        <f t="shared" si="4"/>
        <v>0.31909090909090909</v>
      </c>
      <c r="AU12" s="7">
        <f t="shared" si="5"/>
        <v>0.31969309462915596</v>
      </c>
      <c r="AV12" s="7">
        <f t="shared" si="6"/>
        <v>0.31944444444444442</v>
      </c>
      <c r="AW12" s="7">
        <f t="shared" si="7"/>
        <v>0.31983805668016185</v>
      </c>
      <c r="AX12" s="7">
        <f t="shared" si="8"/>
        <v>0.32008830022075041</v>
      </c>
      <c r="AY12" s="7">
        <f t="shared" si="9"/>
        <v>0.31914893617021267</v>
      </c>
      <c r="BA12" s="3" t="s">
        <v>3</v>
      </c>
      <c r="BB12" s="3" t="s">
        <v>9</v>
      </c>
      <c r="BC12" s="3">
        <f t="shared" si="42"/>
        <v>38.419999999999995</v>
      </c>
      <c r="BD12" s="3">
        <f t="shared" si="43"/>
        <v>11.39</v>
      </c>
      <c r="BE12" s="3">
        <f t="shared" si="44"/>
        <v>8.1</v>
      </c>
      <c r="BF12" s="3">
        <f t="shared" si="45"/>
        <v>6.71</v>
      </c>
      <c r="BG12" s="3">
        <f t="shared" si="46"/>
        <v>5.12</v>
      </c>
      <c r="BH12" s="3">
        <f t="shared" si="47"/>
        <v>4.6899999999999995</v>
      </c>
      <c r="BI12" s="3">
        <f t="shared" si="48"/>
        <v>3.9</v>
      </c>
      <c r="BK12" s="3" t="s">
        <v>3</v>
      </c>
      <c r="BL12" s="3" t="s">
        <v>9</v>
      </c>
      <c r="BM12" s="3">
        <f t="shared" si="49"/>
        <v>39.65</v>
      </c>
      <c r="BN12" s="3">
        <f t="shared" si="50"/>
        <v>11.75</v>
      </c>
      <c r="BO12" s="3">
        <f t="shared" si="51"/>
        <v>8.36</v>
      </c>
      <c r="BP12" s="3">
        <f t="shared" si="52"/>
        <v>6.92</v>
      </c>
      <c r="BQ12" s="3">
        <f t="shared" si="53"/>
        <v>5.28</v>
      </c>
      <c r="BR12" s="3">
        <f t="shared" si="54"/>
        <v>4.84</v>
      </c>
      <c r="BS12" s="3">
        <f t="shared" si="55"/>
        <v>4.0199999999999996</v>
      </c>
      <c r="BU12" s="3" t="s">
        <v>3</v>
      </c>
      <c r="BV12" s="3" t="s">
        <v>9</v>
      </c>
      <c r="BW12" s="3">
        <f t="shared" si="56"/>
        <v>41.59</v>
      </c>
      <c r="BX12" s="3">
        <f t="shared" si="57"/>
        <v>12.33</v>
      </c>
      <c r="BY12" s="3">
        <f t="shared" si="58"/>
        <v>8.77</v>
      </c>
      <c r="BZ12" s="3">
        <f t="shared" si="59"/>
        <v>7.26</v>
      </c>
      <c r="CA12" s="3">
        <f t="shared" si="60"/>
        <v>5.54</v>
      </c>
      <c r="CB12" s="3">
        <f t="shared" si="61"/>
        <v>5.08</v>
      </c>
      <c r="CC12" s="3">
        <f t="shared" si="62"/>
        <v>4.22</v>
      </c>
    </row>
    <row r="13" spans="1:81" x14ac:dyDescent="0.25">
      <c r="A13" s="3" t="s">
        <v>37</v>
      </c>
      <c r="B13" s="3" t="s">
        <v>35</v>
      </c>
      <c r="C13" s="3">
        <v>37.905000000000001</v>
      </c>
      <c r="D13" s="3">
        <v>11.234999999999999</v>
      </c>
      <c r="E13" s="3">
        <v>7.9799999999999995</v>
      </c>
      <c r="F13" s="3">
        <v>6.6150000000000002</v>
      </c>
      <c r="G13" s="3">
        <v>5.04</v>
      </c>
      <c r="H13" s="3">
        <v>4.620000000000001</v>
      </c>
      <c r="I13" s="3">
        <v>3.8325</v>
      </c>
      <c r="K13" s="3">
        <f t="shared" si="63"/>
        <v>26.53</v>
      </c>
      <c r="L13" s="3">
        <f t="shared" si="64"/>
        <v>7.86</v>
      </c>
      <c r="M13" s="3">
        <f t="shared" si="65"/>
        <v>5.59</v>
      </c>
      <c r="N13" s="3">
        <f t="shared" si="66"/>
        <v>4.63</v>
      </c>
      <c r="O13" s="3">
        <f t="shared" si="67"/>
        <v>3.53</v>
      </c>
      <c r="P13" s="3">
        <f t="shared" si="68"/>
        <v>3.23</v>
      </c>
      <c r="Q13" s="3">
        <f t="shared" si="69"/>
        <v>2.68</v>
      </c>
      <c r="S13" s="7">
        <f t="shared" si="70"/>
        <v>0.30009233610341646</v>
      </c>
      <c r="T13" s="7">
        <f t="shared" si="71"/>
        <v>0.3004005340453938</v>
      </c>
      <c r="U13" s="7">
        <f t="shared" si="72"/>
        <v>0.29949874686716793</v>
      </c>
      <c r="V13" s="7">
        <f t="shared" si="73"/>
        <v>0.30007558578987159</v>
      </c>
      <c r="W13" s="7">
        <f t="shared" si="74"/>
        <v>0.29960317460317465</v>
      </c>
      <c r="X13" s="7">
        <f t="shared" si="75"/>
        <v>0.30086580086580106</v>
      </c>
      <c r="Y13" s="7">
        <f t="shared" si="76"/>
        <v>0.30071754729288969</v>
      </c>
      <c r="AA13" s="3" t="s">
        <v>37</v>
      </c>
      <c r="AB13" s="3" t="s">
        <v>35</v>
      </c>
      <c r="AC13" s="3">
        <f t="shared" si="27"/>
        <v>38.97</v>
      </c>
      <c r="AD13" s="3">
        <f t="shared" si="28"/>
        <v>11.549999999999999</v>
      </c>
      <c r="AE13" s="3">
        <f t="shared" si="29"/>
        <v>8.2099999999999991</v>
      </c>
      <c r="AF13" s="3">
        <f t="shared" si="30"/>
        <v>6.81</v>
      </c>
      <c r="AG13" s="3">
        <f t="shared" si="31"/>
        <v>5.1899999999999995</v>
      </c>
      <c r="AH13" s="3">
        <f t="shared" si="32"/>
        <v>4.75</v>
      </c>
      <c r="AI13" s="3">
        <f t="shared" si="33"/>
        <v>3.94</v>
      </c>
      <c r="AK13" s="3">
        <f t="shared" si="34"/>
        <v>26.53</v>
      </c>
      <c r="AL13" s="3">
        <f t="shared" si="35"/>
        <v>7.86</v>
      </c>
      <c r="AM13" s="3">
        <f t="shared" si="36"/>
        <v>5.59</v>
      </c>
      <c r="AN13" s="3">
        <f t="shared" si="37"/>
        <v>4.63</v>
      </c>
      <c r="AO13" s="3">
        <f t="shared" si="38"/>
        <v>3.53</v>
      </c>
      <c r="AP13" s="3">
        <f t="shared" si="39"/>
        <v>3.23</v>
      </c>
      <c r="AQ13" s="3">
        <f t="shared" si="40"/>
        <v>2.68</v>
      </c>
      <c r="AS13" s="7">
        <f t="shared" si="41"/>
        <v>0.3192199127534</v>
      </c>
      <c r="AT13" s="7">
        <f t="shared" si="4"/>
        <v>0.31948051948051936</v>
      </c>
      <c r="AU13" s="7">
        <f t="shared" si="5"/>
        <v>0.31912302070645548</v>
      </c>
      <c r="AV13" s="7">
        <f t="shared" si="6"/>
        <v>0.32011747430249626</v>
      </c>
      <c r="AW13" s="7">
        <f t="shared" si="7"/>
        <v>0.31984585741811178</v>
      </c>
      <c r="AX13" s="7">
        <f t="shared" si="8"/>
        <v>0.31999999999999995</v>
      </c>
      <c r="AY13" s="7">
        <f t="shared" si="9"/>
        <v>0.31979695431472077</v>
      </c>
      <c r="BA13" s="3" t="s">
        <v>37</v>
      </c>
      <c r="BB13" s="3" t="s">
        <v>35</v>
      </c>
      <c r="BC13" s="3">
        <f t="shared" si="42"/>
        <v>40.339999999999996</v>
      </c>
      <c r="BD13" s="3">
        <f t="shared" si="43"/>
        <v>11.959999999999999</v>
      </c>
      <c r="BE13" s="3">
        <f t="shared" si="44"/>
        <v>8.5</v>
      </c>
      <c r="BF13" s="3">
        <f t="shared" si="45"/>
        <v>7.05</v>
      </c>
      <c r="BG13" s="3">
        <f t="shared" si="46"/>
        <v>5.38</v>
      </c>
      <c r="BH13" s="3">
        <f t="shared" si="47"/>
        <v>4.92</v>
      </c>
      <c r="BI13" s="3">
        <f t="shared" si="48"/>
        <v>4.08</v>
      </c>
      <c r="BK13" s="3" t="s">
        <v>37</v>
      </c>
      <c r="BL13" s="3" t="s">
        <v>35</v>
      </c>
      <c r="BM13" s="3">
        <f t="shared" si="49"/>
        <v>41.63</v>
      </c>
      <c r="BN13" s="3">
        <f t="shared" si="50"/>
        <v>12.34</v>
      </c>
      <c r="BO13" s="3">
        <f t="shared" si="51"/>
        <v>8.77</v>
      </c>
      <c r="BP13" s="3">
        <f t="shared" si="52"/>
        <v>7.28</v>
      </c>
      <c r="BQ13" s="3">
        <f t="shared" si="53"/>
        <v>5.55</v>
      </c>
      <c r="BR13" s="3">
        <f t="shared" si="54"/>
        <v>5.08</v>
      </c>
      <c r="BS13" s="3">
        <f t="shared" si="55"/>
        <v>4.21</v>
      </c>
      <c r="BU13" s="3" t="s">
        <v>37</v>
      </c>
      <c r="BV13" s="3" t="s">
        <v>35</v>
      </c>
      <c r="BW13" s="3">
        <f t="shared" si="56"/>
        <v>43.67</v>
      </c>
      <c r="BX13" s="3">
        <f t="shared" si="57"/>
        <v>12.94</v>
      </c>
      <c r="BY13" s="3">
        <f t="shared" si="58"/>
        <v>9.1999999999999993</v>
      </c>
      <c r="BZ13" s="3">
        <f t="shared" si="59"/>
        <v>7.64</v>
      </c>
      <c r="CA13" s="3">
        <f t="shared" si="60"/>
        <v>5.82</v>
      </c>
      <c r="CB13" s="3">
        <f t="shared" si="61"/>
        <v>5.33</v>
      </c>
      <c r="CC13" s="3">
        <f t="shared" si="62"/>
        <v>4.42</v>
      </c>
    </row>
    <row r="14" spans="1:81" x14ac:dyDescent="0.25">
      <c r="A14" s="3" t="s">
        <v>37</v>
      </c>
      <c r="B14" s="3" t="s">
        <v>36</v>
      </c>
      <c r="C14" s="3">
        <v>36.1</v>
      </c>
      <c r="D14" s="3">
        <v>10.7</v>
      </c>
      <c r="E14" s="3">
        <v>7.6</v>
      </c>
      <c r="F14" s="3">
        <v>6.3</v>
      </c>
      <c r="G14" s="3">
        <v>4.8</v>
      </c>
      <c r="H14" s="3">
        <v>4.4000000000000004</v>
      </c>
      <c r="I14" s="3">
        <v>3.65</v>
      </c>
      <c r="K14" s="3">
        <f t="shared" si="63"/>
        <v>25.27</v>
      </c>
      <c r="L14" s="3">
        <f t="shared" si="64"/>
        <v>7.49</v>
      </c>
      <c r="M14" s="3">
        <f t="shared" si="65"/>
        <v>5.32</v>
      </c>
      <c r="N14" s="3">
        <f t="shared" si="66"/>
        <v>4.41</v>
      </c>
      <c r="O14" s="3">
        <f t="shared" si="67"/>
        <v>3.36</v>
      </c>
      <c r="P14" s="3">
        <f t="shared" si="68"/>
        <v>3.08</v>
      </c>
      <c r="Q14" s="3">
        <f t="shared" si="69"/>
        <v>2.56</v>
      </c>
      <c r="S14" s="7">
        <f t="shared" si="70"/>
        <v>0.30000000000000004</v>
      </c>
      <c r="T14" s="7">
        <f t="shared" si="71"/>
        <v>0.29999999999999993</v>
      </c>
      <c r="U14" s="7">
        <f t="shared" si="72"/>
        <v>0.29999999999999993</v>
      </c>
      <c r="V14" s="7">
        <f t="shared" si="73"/>
        <v>0.29999999999999993</v>
      </c>
      <c r="W14" s="7">
        <f t="shared" si="74"/>
        <v>0.30000000000000004</v>
      </c>
      <c r="X14" s="7">
        <f t="shared" si="75"/>
        <v>0.30000000000000004</v>
      </c>
      <c r="Y14" s="7">
        <f t="shared" si="76"/>
        <v>0.29863013698630136</v>
      </c>
      <c r="AA14" s="3" t="s">
        <v>37</v>
      </c>
      <c r="AB14" s="3" t="s">
        <v>36</v>
      </c>
      <c r="AC14" s="3">
        <f t="shared" si="27"/>
        <v>37.119999999999997</v>
      </c>
      <c r="AD14" s="3">
        <f t="shared" si="28"/>
        <v>11</v>
      </c>
      <c r="AE14" s="3">
        <f t="shared" si="29"/>
        <v>7.8199999999999994</v>
      </c>
      <c r="AF14" s="3">
        <f t="shared" si="30"/>
        <v>6.4799999999999995</v>
      </c>
      <c r="AG14" s="3">
        <f t="shared" si="31"/>
        <v>4.9399999999999995</v>
      </c>
      <c r="AH14" s="3">
        <f t="shared" si="32"/>
        <v>4.5299999999999994</v>
      </c>
      <c r="AI14" s="3">
        <f t="shared" si="33"/>
        <v>3.76</v>
      </c>
      <c r="AK14" s="3">
        <f t="shared" si="34"/>
        <v>25.27</v>
      </c>
      <c r="AL14" s="3">
        <f t="shared" si="35"/>
        <v>7.49</v>
      </c>
      <c r="AM14" s="3">
        <f t="shared" si="36"/>
        <v>5.32</v>
      </c>
      <c r="AN14" s="3">
        <f t="shared" si="37"/>
        <v>4.41</v>
      </c>
      <c r="AO14" s="3">
        <f t="shared" si="38"/>
        <v>3.36</v>
      </c>
      <c r="AP14" s="3">
        <f t="shared" si="39"/>
        <v>3.08</v>
      </c>
      <c r="AQ14" s="3">
        <f t="shared" si="40"/>
        <v>2.56</v>
      </c>
      <c r="AS14" s="7">
        <f t="shared" si="41"/>
        <v>0.31923491379310343</v>
      </c>
      <c r="AT14" s="7">
        <f t="shared" si="4"/>
        <v>0.31909090909090909</v>
      </c>
      <c r="AU14" s="7">
        <f t="shared" si="5"/>
        <v>0.31969309462915596</v>
      </c>
      <c r="AV14" s="7">
        <f t="shared" si="6"/>
        <v>0.31944444444444442</v>
      </c>
      <c r="AW14" s="7">
        <f t="shared" si="7"/>
        <v>0.31983805668016185</v>
      </c>
      <c r="AX14" s="7">
        <f t="shared" si="8"/>
        <v>0.32008830022075041</v>
      </c>
      <c r="AY14" s="7">
        <f t="shared" si="9"/>
        <v>0.31914893617021267</v>
      </c>
      <c r="BA14" s="3" t="s">
        <v>37</v>
      </c>
      <c r="BB14" s="3" t="s">
        <v>36</v>
      </c>
      <c r="BC14" s="3">
        <f t="shared" si="42"/>
        <v>38.419999999999995</v>
      </c>
      <c r="BD14" s="3">
        <f t="shared" si="43"/>
        <v>11.39</v>
      </c>
      <c r="BE14" s="3">
        <f t="shared" si="44"/>
        <v>8.1</v>
      </c>
      <c r="BF14" s="3">
        <f t="shared" si="45"/>
        <v>6.71</v>
      </c>
      <c r="BG14" s="3">
        <f t="shared" si="46"/>
        <v>5.12</v>
      </c>
      <c r="BH14" s="3">
        <f t="shared" si="47"/>
        <v>4.6899999999999995</v>
      </c>
      <c r="BI14" s="3">
        <f t="shared" si="48"/>
        <v>3.9</v>
      </c>
      <c r="BK14" s="3" t="s">
        <v>37</v>
      </c>
      <c r="BL14" s="3" t="s">
        <v>36</v>
      </c>
      <c r="BM14" s="3">
        <f t="shared" si="49"/>
        <v>39.65</v>
      </c>
      <c r="BN14" s="3">
        <f t="shared" si="50"/>
        <v>11.75</v>
      </c>
      <c r="BO14" s="3">
        <f t="shared" si="51"/>
        <v>8.36</v>
      </c>
      <c r="BP14" s="3">
        <f t="shared" si="52"/>
        <v>6.92</v>
      </c>
      <c r="BQ14" s="3">
        <f t="shared" si="53"/>
        <v>5.28</v>
      </c>
      <c r="BR14" s="3">
        <f t="shared" si="54"/>
        <v>4.84</v>
      </c>
      <c r="BS14" s="3">
        <f t="shared" si="55"/>
        <v>4.0199999999999996</v>
      </c>
      <c r="BU14" s="3" t="s">
        <v>37</v>
      </c>
      <c r="BV14" s="3" t="s">
        <v>36</v>
      </c>
      <c r="BW14" s="3">
        <f t="shared" si="56"/>
        <v>41.59</v>
      </c>
      <c r="BX14" s="3">
        <f t="shared" si="57"/>
        <v>12.33</v>
      </c>
      <c r="BY14" s="3">
        <f t="shared" si="58"/>
        <v>8.77</v>
      </c>
      <c r="BZ14" s="3">
        <f t="shared" si="59"/>
        <v>7.26</v>
      </c>
      <c r="CA14" s="3">
        <f t="shared" si="60"/>
        <v>5.54</v>
      </c>
      <c r="CB14" s="3">
        <f t="shared" si="61"/>
        <v>5.08</v>
      </c>
      <c r="CC14" s="3">
        <f t="shared" si="62"/>
        <v>4.22</v>
      </c>
    </row>
    <row r="15" spans="1:81" x14ac:dyDescent="0.25">
      <c r="A15" s="3" t="s">
        <v>37</v>
      </c>
      <c r="B15" s="3" t="s">
        <v>9</v>
      </c>
      <c r="C15" s="3">
        <v>75</v>
      </c>
      <c r="D15" s="3">
        <v>13.375</v>
      </c>
      <c r="E15" s="3">
        <v>9.5</v>
      </c>
      <c r="F15" s="3">
        <v>7.875</v>
      </c>
      <c r="G15" s="3">
        <v>6</v>
      </c>
      <c r="H15" s="3">
        <v>5.5</v>
      </c>
      <c r="I15" s="3">
        <v>4.5625</v>
      </c>
      <c r="K15" s="3">
        <f t="shared" si="63"/>
        <v>52.5</v>
      </c>
      <c r="L15" s="3">
        <f t="shared" si="64"/>
        <v>9.36</v>
      </c>
      <c r="M15" s="3">
        <f t="shared" si="65"/>
        <v>6.65</v>
      </c>
      <c r="N15" s="3">
        <f t="shared" si="66"/>
        <v>5.51</v>
      </c>
      <c r="O15" s="3">
        <f t="shared" si="67"/>
        <v>4.2</v>
      </c>
      <c r="P15" s="3">
        <f t="shared" si="68"/>
        <v>3.85</v>
      </c>
      <c r="Q15" s="3">
        <f t="shared" si="69"/>
        <v>3.19</v>
      </c>
      <c r="S15" s="7">
        <f t="shared" si="70"/>
        <v>0.30000000000000004</v>
      </c>
      <c r="T15" s="7">
        <f t="shared" si="71"/>
        <v>0.30018691588785051</v>
      </c>
      <c r="U15" s="7">
        <f t="shared" si="72"/>
        <v>0.29999999999999993</v>
      </c>
      <c r="V15" s="7">
        <f t="shared" si="73"/>
        <v>0.30031746031746032</v>
      </c>
      <c r="W15" s="7">
        <f t="shared" si="74"/>
        <v>0.29999999999999993</v>
      </c>
      <c r="X15" s="7">
        <f t="shared" si="75"/>
        <v>0.29999999999999993</v>
      </c>
      <c r="Y15" s="7">
        <f t="shared" si="76"/>
        <v>0.30082191780821921</v>
      </c>
      <c r="AA15" s="3" t="s">
        <v>37</v>
      </c>
      <c r="AB15" s="3" t="s">
        <v>9</v>
      </c>
      <c r="AC15" s="3">
        <f t="shared" si="27"/>
        <v>77.099999999999994</v>
      </c>
      <c r="AD15" s="3">
        <f t="shared" si="28"/>
        <v>13.75</v>
      </c>
      <c r="AE15" s="3">
        <f t="shared" si="29"/>
        <v>9.77</v>
      </c>
      <c r="AF15" s="3">
        <f t="shared" si="30"/>
        <v>8.1</v>
      </c>
      <c r="AG15" s="3">
        <f t="shared" si="31"/>
        <v>6.17</v>
      </c>
      <c r="AH15" s="3">
        <f t="shared" si="32"/>
        <v>5.66</v>
      </c>
      <c r="AI15" s="3">
        <f t="shared" si="33"/>
        <v>4.7</v>
      </c>
      <c r="AK15" s="3">
        <f t="shared" si="34"/>
        <v>52.5</v>
      </c>
      <c r="AL15" s="3">
        <f t="shared" si="35"/>
        <v>9.36</v>
      </c>
      <c r="AM15" s="3">
        <f t="shared" si="36"/>
        <v>6.65</v>
      </c>
      <c r="AN15" s="3">
        <f t="shared" si="37"/>
        <v>5.51</v>
      </c>
      <c r="AO15" s="3">
        <f t="shared" si="38"/>
        <v>4.2</v>
      </c>
      <c r="AP15" s="3">
        <f t="shared" si="39"/>
        <v>3.85</v>
      </c>
      <c r="AQ15" s="3">
        <f t="shared" si="40"/>
        <v>3.19</v>
      </c>
      <c r="AS15" s="7">
        <f t="shared" si="41"/>
        <v>0.31906614785992216</v>
      </c>
      <c r="AT15" s="7">
        <f t="shared" si="4"/>
        <v>0.31927272727272726</v>
      </c>
      <c r="AU15" s="7">
        <f t="shared" si="5"/>
        <v>0.31934493346980541</v>
      </c>
      <c r="AV15" s="7">
        <f t="shared" si="6"/>
        <v>0.31975308641975309</v>
      </c>
      <c r="AW15" s="7">
        <f t="shared" si="7"/>
        <v>0.31928687196110206</v>
      </c>
      <c r="AX15" s="7">
        <f t="shared" si="8"/>
        <v>0.31978798586572443</v>
      </c>
      <c r="AY15" s="7">
        <f t="shared" si="9"/>
        <v>0.32127659574468093</v>
      </c>
      <c r="BA15" s="3" t="s">
        <v>37</v>
      </c>
      <c r="BB15" s="3" t="s">
        <v>9</v>
      </c>
      <c r="BC15" s="3">
        <f t="shared" si="42"/>
        <v>79.800000000000011</v>
      </c>
      <c r="BD15" s="3">
        <f t="shared" si="43"/>
        <v>14.24</v>
      </c>
      <c r="BE15" s="3">
        <f t="shared" si="44"/>
        <v>10.119999999999999</v>
      </c>
      <c r="BF15" s="3">
        <f t="shared" si="45"/>
        <v>8.39</v>
      </c>
      <c r="BG15" s="3">
        <f t="shared" si="46"/>
        <v>6.39</v>
      </c>
      <c r="BH15" s="3">
        <f t="shared" si="47"/>
        <v>5.8599999999999994</v>
      </c>
      <c r="BI15" s="3">
        <f t="shared" si="48"/>
        <v>4.87</v>
      </c>
      <c r="BK15" s="3" t="s">
        <v>37</v>
      </c>
      <c r="BL15" s="3" t="s">
        <v>9</v>
      </c>
      <c r="BM15" s="3">
        <f t="shared" si="49"/>
        <v>82.35</v>
      </c>
      <c r="BN15" s="3">
        <f t="shared" si="50"/>
        <v>14.7</v>
      </c>
      <c r="BO15" s="3">
        <f t="shared" si="51"/>
        <v>10.44</v>
      </c>
      <c r="BP15" s="3">
        <f t="shared" si="52"/>
        <v>8.66</v>
      </c>
      <c r="BQ15" s="3">
        <f t="shared" si="53"/>
        <v>6.59</v>
      </c>
      <c r="BR15" s="3">
        <f t="shared" si="54"/>
        <v>6.05</v>
      </c>
      <c r="BS15" s="3">
        <f t="shared" si="55"/>
        <v>5.03</v>
      </c>
      <c r="BU15" s="3" t="s">
        <v>37</v>
      </c>
      <c r="BV15" s="3" t="s">
        <v>9</v>
      </c>
      <c r="BW15" s="3">
        <f t="shared" si="56"/>
        <v>86.39</v>
      </c>
      <c r="BX15" s="3">
        <f t="shared" si="57"/>
        <v>15.42</v>
      </c>
      <c r="BY15" s="3">
        <f t="shared" si="58"/>
        <v>10.95</v>
      </c>
      <c r="BZ15" s="3">
        <f t="shared" si="59"/>
        <v>9.08</v>
      </c>
      <c r="CA15" s="3">
        <f t="shared" si="60"/>
        <v>6.91</v>
      </c>
      <c r="CB15" s="3">
        <f t="shared" si="61"/>
        <v>6.35</v>
      </c>
      <c r="CC15" s="3">
        <f t="shared" si="62"/>
        <v>5.28</v>
      </c>
    </row>
    <row r="16" spans="1:81" x14ac:dyDescent="0.25">
      <c r="A16" s="3" t="s">
        <v>11</v>
      </c>
      <c r="B16" s="3" t="s">
        <v>35</v>
      </c>
      <c r="C16" s="3">
        <v>72</v>
      </c>
      <c r="D16" s="3">
        <v>12.839999999999998</v>
      </c>
      <c r="E16" s="3">
        <v>9.1199999999999992</v>
      </c>
      <c r="F16" s="3">
        <v>7.56</v>
      </c>
      <c r="G16" s="3">
        <v>5.76</v>
      </c>
      <c r="H16" s="3">
        <v>5.28</v>
      </c>
      <c r="I16" s="3">
        <v>4.38</v>
      </c>
      <c r="K16" s="3">
        <f t="shared" si="63"/>
        <v>50.4</v>
      </c>
      <c r="L16" s="3">
        <f t="shared" si="64"/>
        <v>8.99</v>
      </c>
      <c r="M16" s="3">
        <f t="shared" si="65"/>
        <v>6.38</v>
      </c>
      <c r="N16" s="3">
        <f t="shared" si="66"/>
        <v>5.29</v>
      </c>
      <c r="O16" s="3">
        <f t="shared" si="67"/>
        <v>4.03</v>
      </c>
      <c r="P16" s="3">
        <f t="shared" si="68"/>
        <v>3.7</v>
      </c>
      <c r="Q16" s="3">
        <f t="shared" si="69"/>
        <v>3.07</v>
      </c>
      <c r="S16" s="7">
        <f t="shared" si="70"/>
        <v>0.30000000000000004</v>
      </c>
      <c r="T16" s="7">
        <f t="shared" si="71"/>
        <v>0.29984423676012451</v>
      </c>
      <c r="U16" s="7">
        <f t="shared" si="72"/>
        <v>0.30043859649122806</v>
      </c>
      <c r="V16" s="7">
        <f t="shared" si="73"/>
        <v>0.30026455026455023</v>
      </c>
      <c r="W16" s="7">
        <f t="shared" si="74"/>
        <v>0.3003472222222221</v>
      </c>
      <c r="X16" s="7">
        <f t="shared" si="75"/>
        <v>0.2992424242424242</v>
      </c>
      <c r="Y16" s="7">
        <f t="shared" si="76"/>
        <v>0.29908675799086759</v>
      </c>
      <c r="AA16" s="3" t="s">
        <v>11</v>
      </c>
      <c r="AB16" s="3" t="s">
        <v>35</v>
      </c>
      <c r="AC16" s="3">
        <f t="shared" si="27"/>
        <v>74.02000000000001</v>
      </c>
      <c r="AD16" s="3">
        <f t="shared" si="28"/>
        <v>13.2</v>
      </c>
      <c r="AE16" s="3">
        <f t="shared" si="29"/>
        <v>9.379999999999999</v>
      </c>
      <c r="AF16" s="3">
        <f t="shared" si="30"/>
        <v>7.7799999999999994</v>
      </c>
      <c r="AG16" s="3">
        <f t="shared" si="31"/>
        <v>5.93</v>
      </c>
      <c r="AH16" s="3">
        <f t="shared" si="32"/>
        <v>5.43</v>
      </c>
      <c r="AI16" s="3">
        <f t="shared" si="33"/>
        <v>4.51</v>
      </c>
      <c r="AK16" s="3">
        <f t="shared" si="34"/>
        <v>50.4</v>
      </c>
      <c r="AL16" s="3">
        <f t="shared" si="35"/>
        <v>8.99</v>
      </c>
      <c r="AM16" s="3">
        <f t="shared" si="36"/>
        <v>6.38</v>
      </c>
      <c r="AN16" s="3">
        <f t="shared" si="37"/>
        <v>5.29</v>
      </c>
      <c r="AO16" s="3">
        <f t="shared" si="38"/>
        <v>4.03</v>
      </c>
      <c r="AP16" s="3">
        <f t="shared" si="39"/>
        <v>3.7</v>
      </c>
      <c r="AQ16" s="3">
        <f t="shared" si="40"/>
        <v>3.07</v>
      </c>
      <c r="AS16" s="7">
        <f t="shared" si="41"/>
        <v>0.31910294514995963</v>
      </c>
      <c r="AT16" s="7">
        <f t="shared" si="4"/>
        <v>0.31893939393939386</v>
      </c>
      <c r="AU16" s="7">
        <f t="shared" si="5"/>
        <v>0.3198294243070362</v>
      </c>
      <c r="AV16" s="7">
        <f t="shared" si="6"/>
        <v>0.32005141388174796</v>
      </c>
      <c r="AW16" s="7">
        <f t="shared" si="7"/>
        <v>0.3204047217537942</v>
      </c>
      <c r="AX16" s="7">
        <f t="shared" si="8"/>
        <v>0.31860036832412519</v>
      </c>
      <c r="AY16" s="7">
        <f t="shared" si="9"/>
        <v>0.31929046563192909</v>
      </c>
      <c r="BA16" s="3" t="s">
        <v>11</v>
      </c>
      <c r="BB16" s="3" t="s">
        <v>35</v>
      </c>
      <c r="BC16" s="3">
        <f t="shared" si="42"/>
        <v>76.62</v>
      </c>
      <c r="BD16" s="3">
        <f t="shared" si="43"/>
        <v>13.67</v>
      </c>
      <c r="BE16" s="3">
        <f t="shared" si="44"/>
        <v>9.7099999999999991</v>
      </c>
      <c r="BF16" s="3">
        <f t="shared" si="45"/>
        <v>8.06</v>
      </c>
      <c r="BG16" s="3">
        <f t="shared" si="46"/>
        <v>6.14</v>
      </c>
      <c r="BH16" s="3">
        <f t="shared" si="47"/>
        <v>5.63</v>
      </c>
      <c r="BI16" s="3">
        <f t="shared" si="48"/>
        <v>4.67</v>
      </c>
      <c r="BK16" s="3" t="s">
        <v>11</v>
      </c>
      <c r="BL16" s="3" t="s">
        <v>35</v>
      </c>
      <c r="BM16" s="3">
        <f t="shared" si="49"/>
        <v>79.069999999999993</v>
      </c>
      <c r="BN16" s="3">
        <f t="shared" si="50"/>
        <v>14.11</v>
      </c>
      <c r="BO16" s="3">
        <f t="shared" si="51"/>
        <v>10.02</v>
      </c>
      <c r="BP16" s="3">
        <f t="shared" si="52"/>
        <v>8.32</v>
      </c>
      <c r="BQ16" s="3">
        <f t="shared" si="53"/>
        <v>6.34</v>
      </c>
      <c r="BR16" s="3">
        <f t="shared" si="54"/>
        <v>5.81</v>
      </c>
      <c r="BS16" s="3">
        <f t="shared" si="55"/>
        <v>4.82</v>
      </c>
      <c r="BU16" s="3" t="s">
        <v>11</v>
      </c>
      <c r="BV16" s="3" t="s">
        <v>35</v>
      </c>
      <c r="BW16" s="3">
        <f t="shared" si="56"/>
        <v>82.94</v>
      </c>
      <c r="BX16" s="3">
        <f t="shared" si="57"/>
        <v>14.8</v>
      </c>
      <c r="BY16" s="3">
        <f t="shared" si="58"/>
        <v>10.51</v>
      </c>
      <c r="BZ16" s="3">
        <f t="shared" si="59"/>
        <v>8.73</v>
      </c>
      <c r="CA16" s="3">
        <f t="shared" si="60"/>
        <v>6.65</v>
      </c>
      <c r="CB16" s="3">
        <f t="shared" si="61"/>
        <v>6.09</v>
      </c>
      <c r="CC16" s="3">
        <f t="shared" si="62"/>
        <v>5.0599999999999996</v>
      </c>
    </row>
    <row r="17" spans="1:81" x14ac:dyDescent="0.25">
      <c r="A17" s="3" t="s">
        <v>11</v>
      </c>
      <c r="B17" s="3" t="s">
        <v>36</v>
      </c>
      <c r="C17" s="3">
        <v>75</v>
      </c>
      <c r="D17" s="3">
        <v>13.375</v>
      </c>
      <c r="E17" s="3">
        <v>9.5</v>
      </c>
      <c r="F17" s="3">
        <v>7.875</v>
      </c>
      <c r="G17" s="3">
        <v>6</v>
      </c>
      <c r="H17" s="3">
        <v>5.5</v>
      </c>
      <c r="I17" s="3">
        <v>4.5625</v>
      </c>
      <c r="K17" s="3">
        <f t="shared" si="63"/>
        <v>52.5</v>
      </c>
      <c r="L17" s="3">
        <f t="shared" si="64"/>
        <v>9.36</v>
      </c>
      <c r="M17" s="3">
        <f t="shared" si="65"/>
        <v>6.65</v>
      </c>
      <c r="N17" s="3">
        <f t="shared" si="66"/>
        <v>5.51</v>
      </c>
      <c r="O17" s="3">
        <f t="shared" si="67"/>
        <v>4.2</v>
      </c>
      <c r="P17" s="3">
        <f t="shared" si="68"/>
        <v>3.85</v>
      </c>
      <c r="Q17" s="3">
        <f t="shared" si="69"/>
        <v>3.19</v>
      </c>
      <c r="S17" s="7">
        <f t="shared" si="70"/>
        <v>0.30000000000000004</v>
      </c>
      <c r="T17" s="7">
        <f t="shared" si="71"/>
        <v>0.30018691588785051</v>
      </c>
      <c r="U17" s="7">
        <f t="shared" si="72"/>
        <v>0.29999999999999993</v>
      </c>
      <c r="V17" s="7">
        <f t="shared" si="73"/>
        <v>0.30031746031746032</v>
      </c>
      <c r="W17" s="7">
        <f t="shared" si="74"/>
        <v>0.29999999999999993</v>
      </c>
      <c r="X17" s="7">
        <f t="shared" si="75"/>
        <v>0.29999999999999993</v>
      </c>
      <c r="Y17" s="7">
        <f t="shared" si="76"/>
        <v>0.30082191780821921</v>
      </c>
      <c r="AA17" s="3" t="s">
        <v>11</v>
      </c>
      <c r="AB17" s="3" t="s">
        <v>36</v>
      </c>
      <c r="AC17" s="3">
        <f t="shared" si="27"/>
        <v>77.099999999999994</v>
      </c>
      <c r="AD17" s="3">
        <f t="shared" si="28"/>
        <v>13.75</v>
      </c>
      <c r="AE17" s="3">
        <f t="shared" si="29"/>
        <v>9.77</v>
      </c>
      <c r="AF17" s="3">
        <f t="shared" si="30"/>
        <v>8.1</v>
      </c>
      <c r="AG17" s="3">
        <f t="shared" si="31"/>
        <v>6.17</v>
      </c>
      <c r="AH17" s="3">
        <f t="shared" si="32"/>
        <v>5.66</v>
      </c>
      <c r="AI17" s="3">
        <f t="shared" si="33"/>
        <v>4.7</v>
      </c>
      <c r="AK17" s="3">
        <f t="shared" si="34"/>
        <v>52.5</v>
      </c>
      <c r="AL17" s="3">
        <f t="shared" si="35"/>
        <v>9.36</v>
      </c>
      <c r="AM17" s="3">
        <f t="shared" si="36"/>
        <v>6.65</v>
      </c>
      <c r="AN17" s="3">
        <f t="shared" si="37"/>
        <v>5.51</v>
      </c>
      <c r="AO17" s="3">
        <f t="shared" si="38"/>
        <v>4.2</v>
      </c>
      <c r="AP17" s="3">
        <f t="shared" si="39"/>
        <v>3.85</v>
      </c>
      <c r="AQ17" s="3">
        <f t="shared" si="40"/>
        <v>3.19</v>
      </c>
      <c r="AS17" s="7">
        <f t="shared" si="41"/>
        <v>0.31906614785992216</v>
      </c>
      <c r="AT17" s="7">
        <f t="shared" si="4"/>
        <v>0.31927272727272726</v>
      </c>
      <c r="AU17" s="7">
        <f t="shared" si="5"/>
        <v>0.31934493346980541</v>
      </c>
      <c r="AV17" s="7">
        <f t="shared" si="6"/>
        <v>0.31975308641975309</v>
      </c>
      <c r="AW17" s="7">
        <f t="shared" si="7"/>
        <v>0.31928687196110206</v>
      </c>
      <c r="AX17" s="7">
        <f t="shared" si="8"/>
        <v>0.31978798586572443</v>
      </c>
      <c r="AY17" s="7">
        <f t="shared" si="9"/>
        <v>0.32127659574468093</v>
      </c>
      <c r="BA17" s="3" t="s">
        <v>11</v>
      </c>
      <c r="BB17" s="3" t="s">
        <v>36</v>
      </c>
      <c r="BC17" s="3">
        <f t="shared" si="42"/>
        <v>79.800000000000011</v>
      </c>
      <c r="BD17" s="3">
        <f t="shared" si="43"/>
        <v>14.24</v>
      </c>
      <c r="BE17" s="3">
        <f t="shared" si="44"/>
        <v>10.119999999999999</v>
      </c>
      <c r="BF17" s="3">
        <f t="shared" si="45"/>
        <v>8.39</v>
      </c>
      <c r="BG17" s="3">
        <f t="shared" si="46"/>
        <v>6.39</v>
      </c>
      <c r="BH17" s="3">
        <f t="shared" si="47"/>
        <v>5.8599999999999994</v>
      </c>
      <c r="BI17" s="3">
        <f t="shared" si="48"/>
        <v>4.87</v>
      </c>
      <c r="BK17" s="3" t="s">
        <v>11</v>
      </c>
      <c r="BL17" s="3" t="s">
        <v>36</v>
      </c>
      <c r="BM17" s="3">
        <f t="shared" si="49"/>
        <v>82.35</v>
      </c>
      <c r="BN17" s="3">
        <f t="shared" si="50"/>
        <v>14.7</v>
      </c>
      <c r="BO17" s="3">
        <f t="shared" si="51"/>
        <v>10.44</v>
      </c>
      <c r="BP17" s="3">
        <f t="shared" si="52"/>
        <v>8.66</v>
      </c>
      <c r="BQ17" s="3">
        <f t="shared" si="53"/>
        <v>6.59</v>
      </c>
      <c r="BR17" s="3">
        <f t="shared" si="54"/>
        <v>6.05</v>
      </c>
      <c r="BS17" s="3">
        <f t="shared" si="55"/>
        <v>5.03</v>
      </c>
      <c r="BU17" s="3" t="s">
        <v>11</v>
      </c>
      <c r="BV17" s="3" t="s">
        <v>36</v>
      </c>
      <c r="BW17" s="3">
        <f t="shared" si="56"/>
        <v>86.39</v>
      </c>
      <c r="BX17" s="3">
        <f t="shared" si="57"/>
        <v>15.42</v>
      </c>
      <c r="BY17" s="3">
        <f t="shared" si="58"/>
        <v>10.95</v>
      </c>
      <c r="BZ17" s="3">
        <f t="shared" si="59"/>
        <v>9.08</v>
      </c>
      <c r="CA17" s="3">
        <f t="shared" si="60"/>
        <v>6.91</v>
      </c>
      <c r="CB17" s="3">
        <f t="shared" si="61"/>
        <v>6.35</v>
      </c>
      <c r="CC17" s="3">
        <f t="shared" si="62"/>
        <v>5.28</v>
      </c>
    </row>
    <row r="18" spans="1:81" x14ac:dyDescent="0.25">
      <c r="A18" s="3" t="s">
        <v>11</v>
      </c>
      <c r="B18" s="3" t="s">
        <v>3</v>
      </c>
      <c r="C18" s="3">
        <v>36.1</v>
      </c>
      <c r="D18" s="3">
        <v>10.7</v>
      </c>
      <c r="E18" s="3">
        <v>7.6</v>
      </c>
      <c r="F18" s="3">
        <v>6.3</v>
      </c>
      <c r="G18" s="3">
        <v>4.8</v>
      </c>
      <c r="H18" s="3">
        <v>4.4000000000000004</v>
      </c>
      <c r="I18" s="3">
        <v>3.65</v>
      </c>
      <c r="K18" s="3">
        <f t="shared" si="63"/>
        <v>25.27</v>
      </c>
      <c r="L18" s="3">
        <f t="shared" si="64"/>
        <v>7.49</v>
      </c>
      <c r="M18" s="3">
        <f t="shared" si="65"/>
        <v>5.32</v>
      </c>
      <c r="N18" s="3">
        <f t="shared" si="66"/>
        <v>4.41</v>
      </c>
      <c r="O18" s="3">
        <f t="shared" si="67"/>
        <v>3.36</v>
      </c>
      <c r="P18" s="3">
        <f t="shared" si="68"/>
        <v>3.08</v>
      </c>
      <c r="Q18" s="3">
        <f t="shared" si="69"/>
        <v>2.56</v>
      </c>
      <c r="S18" s="7">
        <f t="shared" si="70"/>
        <v>0.30000000000000004</v>
      </c>
      <c r="T18" s="7">
        <f t="shared" si="71"/>
        <v>0.29999999999999993</v>
      </c>
      <c r="U18" s="7">
        <f t="shared" si="72"/>
        <v>0.29999999999999993</v>
      </c>
      <c r="V18" s="7">
        <f t="shared" si="73"/>
        <v>0.29999999999999993</v>
      </c>
      <c r="W18" s="7">
        <f t="shared" si="74"/>
        <v>0.30000000000000004</v>
      </c>
      <c r="X18" s="7">
        <f t="shared" si="75"/>
        <v>0.30000000000000004</v>
      </c>
      <c r="Y18" s="7">
        <f t="shared" si="76"/>
        <v>0.29863013698630136</v>
      </c>
      <c r="AA18" s="3" t="s">
        <v>11</v>
      </c>
      <c r="AB18" s="3" t="s">
        <v>3</v>
      </c>
      <c r="AC18" s="3">
        <f t="shared" si="27"/>
        <v>37.119999999999997</v>
      </c>
      <c r="AD18" s="3">
        <f t="shared" si="28"/>
        <v>11</v>
      </c>
      <c r="AE18" s="3">
        <f t="shared" si="29"/>
        <v>7.8199999999999994</v>
      </c>
      <c r="AF18" s="3">
        <f t="shared" si="30"/>
        <v>6.4799999999999995</v>
      </c>
      <c r="AG18" s="3">
        <f t="shared" si="31"/>
        <v>4.9399999999999995</v>
      </c>
      <c r="AH18" s="3">
        <f t="shared" si="32"/>
        <v>4.5299999999999994</v>
      </c>
      <c r="AI18" s="3">
        <f t="shared" si="33"/>
        <v>3.76</v>
      </c>
      <c r="AK18" s="3">
        <f t="shared" si="34"/>
        <v>25.27</v>
      </c>
      <c r="AL18" s="3">
        <f t="shared" si="35"/>
        <v>7.49</v>
      </c>
      <c r="AM18" s="3">
        <f t="shared" si="36"/>
        <v>5.32</v>
      </c>
      <c r="AN18" s="3">
        <f t="shared" si="37"/>
        <v>4.41</v>
      </c>
      <c r="AO18" s="3">
        <f t="shared" si="38"/>
        <v>3.36</v>
      </c>
      <c r="AP18" s="3">
        <f t="shared" si="39"/>
        <v>3.08</v>
      </c>
      <c r="AQ18" s="3">
        <f t="shared" si="40"/>
        <v>2.56</v>
      </c>
      <c r="AS18" s="7">
        <f t="shared" si="41"/>
        <v>0.31923491379310343</v>
      </c>
      <c r="AT18" s="7">
        <f t="shared" si="4"/>
        <v>0.31909090909090909</v>
      </c>
      <c r="AU18" s="7">
        <f t="shared" si="5"/>
        <v>0.31969309462915596</v>
      </c>
      <c r="AV18" s="7">
        <f t="shared" si="6"/>
        <v>0.31944444444444442</v>
      </c>
      <c r="AW18" s="7">
        <f t="shared" si="7"/>
        <v>0.31983805668016185</v>
      </c>
      <c r="AX18" s="7">
        <f t="shared" si="8"/>
        <v>0.32008830022075041</v>
      </c>
      <c r="AY18" s="7">
        <f t="shared" si="9"/>
        <v>0.31914893617021267</v>
      </c>
      <c r="BA18" s="3" t="s">
        <v>11</v>
      </c>
      <c r="BB18" s="3" t="s">
        <v>3</v>
      </c>
      <c r="BC18" s="3">
        <f t="shared" si="42"/>
        <v>38.419999999999995</v>
      </c>
      <c r="BD18" s="3">
        <f t="shared" si="43"/>
        <v>11.39</v>
      </c>
      <c r="BE18" s="3">
        <f t="shared" si="44"/>
        <v>8.1</v>
      </c>
      <c r="BF18" s="3">
        <f t="shared" si="45"/>
        <v>6.71</v>
      </c>
      <c r="BG18" s="3">
        <f t="shared" si="46"/>
        <v>5.12</v>
      </c>
      <c r="BH18" s="3">
        <f t="shared" si="47"/>
        <v>4.6899999999999995</v>
      </c>
      <c r="BI18" s="3">
        <f t="shared" si="48"/>
        <v>3.9</v>
      </c>
      <c r="BK18" s="3" t="s">
        <v>11</v>
      </c>
      <c r="BL18" s="3" t="s">
        <v>3</v>
      </c>
      <c r="BM18" s="3">
        <f t="shared" si="49"/>
        <v>39.65</v>
      </c>
      <c r="BN18" s="3">
        <f t="shared" si="50"/>
        <v>11.75</v>
      </c>
      <c r="BO18" s="3">
        <f t="shared" si="51"/>
        <v>8.36</v>
      </c>
      <c r="BP18" s="3">
        <f t="shared" si="52"/>
        <v>6.92</v>
      </c>
      <c r="BQ18" s="3">
        <f t="shared" si="53"/>
        <v>5.28</v>
      </c>
      <c r="BR18" s="3">
        <f t="shared" si="54"/>
        <v>4.84</v>
      </c>
      <c r="BS18" s="3">
        <f t="shared" si="55"/>
        <v>4.0199999999999996</v>
      </c>
      <c r="BU18" s="3" t="s">
        <v>11</v>
      </c>
      <c r="BV18" s="3" t="s">
        <v>3</v>
      </c>
      <c r="BW18" s="3">
        <f t="shared" si="56"/>
        <v>41.59</v>
      </c>
      <c r="BX18" s="3">
        <f t="shared" si="57"/>
        <v>12.33</v>
      </c>
      <c r="BY18" s="3">
        <f t="shared" si="58"/>
        <v>8.77</v>
      </c>
      <c r="BZ18" s="3">
        <f t="shared" si="59"/>
        <v>7.26</v>
      </c>
      <c r="CA18" s="3">
        <f t="shared" si="60"/>
        <v>5.54</v>
      </c>
      <c r="CB18" s="3">
        <f t="shared" si="61"/>
        <v>5.08</v>
      </c>
      <c r="CC18" s="3">
        <f t="shared" si="62"/>
        <v>4.22</v>
      </c>
    </row>
    <row r="19" spans="1:81" x14ac:dyDescent="0.25">
      <c r="A19" s="3" t="s">
        <v>11</v>
      </c>
      <c r="B19" s="3" t="s">
        <v>9</v>
      </c>
      <c r="C19" s="3">
        <v>36.1</v>
      </c>
      <c r="D19" s="3">
        <v>10.7</v>
      </c>
      <c r="E19" s="3">
        <v>7.6</v>
      </c>
      <c r="F19" s="3">
        <v>6.3</v>
      </c>
      <c r="G19" s="3">
        <v>4.8</v>
      </c>
      <c r="H19" s="3">
        <v>4.4000000000000004</v>
      </c>
      <c r="I19" s="3">
        <v>3.65</v>
      </c>
      <c r="K19" s="3">
        <f t="shared" si="63"/>
        <v>25.27</v>
      </c>
      <c r="L19" s="3">
        <f t="shared" si="64"/>
        <v>7.49</v>
      </c>
      <c r="M19" s="3">
        <f t="shared" si="65"/>
        <v>5.32</v>
      </c>
      <c r="N19" s="3">
        <f t="shared" si="66"/>
        <v>4.41</v>
      </c>
      <c r="O19" s="3">
        <f t="shared" si="67"/>
        <v>3.36</v>
      </c>
      <c r="P19" s="3">
        <f t="shared" si="68"/>
        <v>3.08</v>
      </c>
      <c r="Q19" s="3">
        <f t="shared" si="69"/>
        <v>2.56</v>
      </c>
      <c r="S19" s="7">
        <f t="shared" si="70"/>
        <v>0.30000000000000004</v>
      </c>
      <c r="T19" s="7">
        <f t="shared" si="71"/>
        <v>0.29999999999999993</v>
      </c>
      <c r="U19" s="7">
        <f t="shared" si="72"/>
        <v>0.29999999999999993</v>
      </c>
      <c r="V19" s="7">
        <f t="shared" si="73"/>
        <v>0.29999999999999993</v>
      </c>
      <c r="W19" s="7">
        <f t="shared" si="74"/>
        <v>0.30000000000000004</v>
      </c>
      <c r="X19" s="7">
        <f t="shared" si="75"/>
        <v>0.30000000000000004</v>
      </c>
      <c r="Y19" s="7">
        <f t="shared" si="76"/>
        <v>0.29863013698630136</v>
      </c>
      <c r="AA19" s="3" t="s">
        <v>11</v>
      </c>
      <c r="AB19" s="3" t="s">
        <v>9</v>
      </c>
      <c r="AC19" s="3">
        <f t="shared" si="27"/>
        <v>37.119999999999997</v>
      </c>
      <c r="AD19" s="3">
        <f t="shared" si="28"/>
        <v>11</v>
      </c>
      <c r="AE19" s="3">
        <f t="shared" si="29"/>
        <v>7.8199999999999994</v>
      </c>
      <c r="AF19" s="3">
        <f t="shared" si="30"/>
        <v>6.4799999999999995</v>
      </c>
      <c r="AG19" s="3">
        <f t="shared" si="31"/>
        <v>4.9399999999999995</v>
      </c>
      <c r="AH19" s="3">
        <f t="shared" si="32"/>
        <v>4.5299999999999994</v>
      </c>
      <c r="AI19" s="3">
        <f t="shared" si="33"/>
        <v>3.76</v>
      </c>
      <c r="AK19" s="3">
        <f t="shared" si="34"/>
        <v>25.27</v>
      </c>
      <c r="AL19" s="3">
        <f t="shared" si="35"/>
        <v>7.49</v>
      </c>
      <c r="AM19" s="3">
        <f t="shared" si="36"/>
        <v>5.32</v>
      </c>
      <c r="AN19" s="3">
        <f t="shared" si="37"/>
        <v>4.41</v>
      </c>
      <c r="AO19" s="3">
        <f t="shared" si="38"/>
        <v>3.36</v>
      </c>
      <c r="AP19" s="3">
        <f t="shared" si="39"/>
        <v>3.08</v>
      </c>
      <c r="AQ19" s="3">
        <f t="shared" si="40"/>
        <v>2.56</v>
      </c>
      <c r="AS19" s="7">
        <f t="shared" si="41"/>
        <v>0.31923491379310343</v>
      </c>
      <c r="AT19" s="7">
        <f t="shared" si="4"/>
        <v>0.31909090909090909</v>
      </c>
      <c r="AU19" s="7">
        <f t="shared" si="5"/>
        <v>0.31969309462915596</v>
      </c>
      <c r="AV19" s="7">
        <f t="shared" si="6"/>
        <v>0.31944444444444442</v>
      </c>
      <c r="AW19" s="7">
        <f t="shared" si="7"/>
        <v>0.31983805668016185</v>
      </c>
      <c r="AX19" s="7">
        <f t="shared" si="8"/>
        <v>0.32008830022075041</v>
      </c>
      <c r="AY19" s="7">
        <f t="shared" si="9"/>
        <v>0.31914893617021267</v>
      </c>
      <c r="BA19" s="3" t="s">
        <v>11</v>
      </c>
      <c r="BB19" s="3" t="s">
        <v>9</v>
      </c>
      <c r="BC19" s="3">
        <f t="shared" si="42"/>
        <v>38.419999999999995</v>
      </c>
      <c r="BD19" s="3">
        <f t="shared" si="43"/>
        <v>11.39</v>
      </c>
      <c r="BE19" s="3">
        <f t="shared" si="44"/>
        <v>8.1</v>
      </c>
      <c r="BF19" s="3">
        <f t="shared" si="45"/>
        <v>6.71</v>
      </c>
      <c r="BG19" s="3">
        <f t="shared" si="46"/>
        <v>5.12</v>
      </c>
      <c r="BH19" s="3">
        <f t="shared" si="47"/>
        <v>4.6899999999999995</v>
      </c>
      <c r="BI19" s="3">
        <f t="shared" si="48"/>
        <v>3.9</v>
      </c>
      <c r="BK19" s="3" t="s">
        <v>11</v>
      </c>
      <c r="BL19" s="3" t="s">
        <v>9</v>
      </c>
      <c r="BM19" s="3">
        <f t="shared" si="49"/>
        <v>39.65</v>
      </c>
      <c r="BN19" s="3">
        <f t="shared" si="50"/>
        <v>11.75</v>
      </c>
      <c r="BO19" s="3">
        <f t="shared" si="51"/>
        <v>8.36</v>
      </c>
      <c r="BP19" s="3">
        <f t="shared" si="52"/>
        <v>6.92</v>
      </c>
      <c r="BQ19" s="3">
        <f t="shared" si="53"/>
        <v>5.28</v>
      </c>
      <c r="BR19" s="3">
        <f t="shared" si="54"/>
        <v>4.84</v>
      </c>
      <c r="BS19" s="3">
        <f t="shared" si="55"/>
        <v>4.0199999999999996</v>
      </c>
      <c r="BU19" s="3" t="s">
        <v>11</v>
      </c>
      <c r="BV19" s="3" t="s">
        <v>9</v>
      </c>
      <c r="BW19" s="3">
        <f t="shared" si="56"/>
        <v>41.59</v>
      </c>
      <c r="BX19" s="3">
        <f t="shared" si="57"/>
        <v>12.33</v>
      </c>
      <c r="BY19" s="3">
        <f t="shared" si="58"/>
        <v>8.77</v>
      </c>
      <c r="BZ19" s="3">
        <f t="shared" si="59"/>
        <v>7.26</v>
      </c>
      <c r="CA19" s="3">
        <f t="shared" si="60"/>
        <v>5.54</v>
      </c>
      <c r="CB19" s="3">
        <f t="shared" si="61"/>
        <v>5.08</v>
      </c>
      <c r="CC19" s="3">
        <f t="shared" si="62"/>
        <v>4.22</v>
      </c>
    </row>
    <row r="20" spans="1:81" x14ac:dyDescent="0.25">
      <c r="A20" s="3" t="s">
        <v>11</v>
      </c>
      <c r="B20" s="3" t="s">
        <v>37</v>
      </c>
      <c r="C20" s="3">
        <v>75</v>
      </c>
      <c r="D20" s="3">
        <v>13.375</v>
      </c>
      <c r="E20" s="3">
        <v>9.5</v>
      </c>
      <c r="F20" s="3">
        <v>7.875</v>
      </c>
      <c r="G20" s="3">
        <v>6</v>
      </c>
      <c r="H20" s="3">
        <v>5.5</v>
      </c>
      <c r="I20" s="3">
        <v>4.5625</v>
      </c>
      <c r="K20" s="3">
        <f t="shared" si="63"/>
        <v>52.5</v>
      </c>
      <c r="L20" s="3">
        <f t="shared" si="64"/>
        <v>9.36</v>
      </c>
      <c r="M20" s="3">
        <f t="shared" si="65"/>
        <v>6.65</v>
      </c>
      <c r="N20" s="3">
        <f t="shared" si="66"/>
        <v>5.51</v>
      </c>
      <c r="O20" s="3">
        <f t="shared" si="67"/>
        <v>4.2</v>
      </c>
      <c r="P20" s="3">
        <f t="shared" si="68"/>
        <v>3.85</v>
      </c>
      <c r="Q20" s="3">
        <f t="shared" si="69"/>
        <v>3.19</v>
      </c>
      <c r="S20" s="7">
        <f t="shared" si="70"/>
        <v>0.30000000000000004</v>
      </c>
      <c r="T20" s="7">
        <f t="shared" si="71"/>
        <v>0.30018691588785051</v>
      </c>
      <c r="U20" s="7">
        <f t="shared" si="72"/>
        <v>0.29999999999999993</v>
      </c>
      <c r="V20" s="7">
        <f t="shared" si="73"/>
        <v>0.30031746031746032</v>
      </c>
      <c r="W20" s="7">
        <f t="shared" si="74"/>
        <v>0.29999999999999993</v>
      </c>
      <c r="X20" s="7">
        <f t="shared" si="75"/>
        <v>0.29999999999999993</v>
      </c>
      <c r="Y20" s="7">
        <f t="shared" si="76"/>
        <v>0.30082191780821921</v>
      </c>
      <c r="AA20" s="3" t="s">
        <v>11</v>
      </c>
      <c r="AB20" s="3" t="s">
        <v>37</v>
      </c>
      <c r="AC20" s="3">
        <f t="shared" si="27"/>
        <v>77.099999999999994</v>
      </c>
      <c r="AD20" s="3">
        <f t="shared" si="28"/>
        <v>13.75</v>
      </c>
      <c r="AE20" s="3">
        <f t="shared" si="29"/>
        <v>9.77</v>
      </c>
      <c r="AF20" s="3">
        <f t="shared" si="30"/>
        <v>8.1</v>
      </c>
      <c r="AG20" s="3">
        <f t="shared" si="31"/>
        <v>6.17</v>
      </c>
      <c r="AH20" s="3">
        <f t="shared" si="32"/>
        <v>5.66</v>
      </c>
      <c r="AI20" s="3">
        <f t="shared" si="33"/>
        <v>4.7</v>
      </c>
      <c r="AK20" s="3">
        <f t="shared" si="34"/>
        <v>52.5</v>
      </c>
      <c r="AL20" s="3">
        <f t="shared" si="35"/>
        <v>9.36</v>
      </c>
      <c r="AM20" s="3">
        <f t="shared" si="36"/>
        <v>6.65</v>
      </c>
      <c r="AN20" s="3">
        <f t="shared" si="37"/>
        <v>5.51</v>
      </c>
      <c r="AO20" s="3">
        <f t="shared" si="38"/>
        <v>4.2</v>
      </c>
      <c r="AP20" s="3">
        <f t="shared" si="39"/>
        <v>3.85</v>
      </c>
      <c r="AQ20" s="3">
        <f t="shared" si="40"/>
        <v>3.19</v>
      </c>
      <c r="AS20" s="7">
        <f t="shared" si="41"/>
        <v>0.31906614785992216</v>
      </c>
      <c r="AT20" s="7">
        <f t="shared" si="4"/>
        <v>0.31927272727272726</v>
      </c>
      <c r="AU20" s="7">
        <f t="shared" si="5"/>
        <v>0.31934493346980541</v>
      </c>
      <c r="AV20" s="7">
        <f t="shared" si="6"/>
        <v>0.31975308641975309</v>
      </c>
      <c r="AW20" s="7">
        <f t="shared" si="7"/>
        <v>0.31928687196110206</v>
      </c>
      <c r="AX20" s="7">
        <f t="shared" si="8"/>
        <v>0.31978798586572443</v>
      </c>
      <c r="AY20" s="7">
        <f t="shared" si="9"/>
        <v>0.32127659574468093</v>
      </c>
      <c r="BA20" s="3" t="s">
        <v>11</v>
      </c>
      <c r="BB20" s="3" t="s">
        <v>37</v>
      </c>
      <c r="BC20" s="3">
        <f t="shared" si="42"/>
        <v>79.800000000000011</v>
      </c>
      <c r="BD20" s="3">
        <f t="shared" si="43"/>
        <v>14.24</v>
      </c>
      <c r="BE20" s="3">
        <f t="shared" si="44"/>
        <v>10.119999999999999</v>
      </c>
      <c r="BF20" s="3">
        <f t="shared" si="45"/>
        <v>8.39</v>
      </c>
      <c r="BG20" s="3">
        <f t="shared" si="46"/>
        <v>6.39</v>
      </c>
      <c r="BH20" s="3">
        <f t="shared" si="47"/>
        <v>5.8599999999999994</v>
      </c>
      <c r="BI20" s="3">
        <f t="shared" si="48"/>
        <v>4.87</v>
      </c>
      <c r="BK20" s="3" t="s">
        <v>11</v>
      </c>
      <c r="BL20" s="3" t="s">
        <v>37</v>
      </c>
      <c r="BM20" s="3">
        <f t="shared" si="49"/>
        <v>82.35</v>
      </c>
      <c r="BN20" s="3">
        <f t="shared" si="50"/>
        <v>14.7</v>
      </c>
      <c r="BO20" s="3">
        <f t="shared" si="51"/>
        <v>10.44</v>
      </c>
      <c r="BP20" s="3">
        <f t="shared" si="52"/>
        <v>8.66</v>
      </c>
      <c r="BQ20" s="3">
        <f t="shared" si="53"/>
        <v>6.59</v>
      </c>
      <c r="BR20" s="3">
        <f t="shared" si="54"/>
        <v>6.05</v>
      </c>
      <c r="BS20" s="3">
        <f t="shared" si="55"/>
        <v>5.03</v>
      </c>
      <c r="BU20" s="3" t="s">
        <v>11</v>
      </c>
      <c r="BV20" s="3" t="s">
        <v>37</v>
      </c>
      <c r="BW20" s="3">
        <f t="shared" si="56"/>
        <v>86.39</v>
      </c>
      <c r="BX20" s="3">
        <f t="shared" si="57"/>
        <v>15.42</v>
      </c>
      <c r="BY20" s="3">
        <f t="shared" si="58"/>
        <v>10.95</v>
      </c>
      <c r="BZ20" s="3">
        <f t="shared" si="59"/>
        <v>9.08</v>
      </c>
      <c r="CA20" s="3">
        <f t="shared" si="60"/>
        <v>6.91</v>
      </c>
      <c r="CB20" s="3">
        <f t="shared" si="61"/>
        <v>6.35</v>
      </c>
      <c r="CC20" s="3">
        <f t="shared" si="62"/>
        <v>5.28</v>
      </c>
    </row>
    <row r="21" spans="1:81" x14ac:dyDescent="0.25">
      <c r="A21" s="3" t="s">
        <v>1</v>
      </c>
      <c r="B21" s="3" t="s">
        <v>35</v>
      </c>
      <c r="C21" s="3">
        <v>37.905000000000001</v>
      </c>
      <c r="D21" s="3">
        <v>11.234999999999999</v>
      </c>
      <c r="E21" s="3">
        <v>7.9799999999999995</v>
      </c>
      <c r="F21" s="3">
        <v>6.6150000000000002</v>
      </c>
      <c r="G21" s="3">
        <v>5.04</v>
      </c>
      <c r="H21" s="3">
        <v>4.620000000000001</v>
      </c>
      <c r="I21" s="3">
        <v>3.8325</v>
      </c>
      <c r="K21" s="3">
        <f t="shared" si="63"/>
        <v>26.53</v>
      </c>
      <c r="L21" s="3">
        <f t="shared" si="64"/>
        <v>7.86</v>
      </c>
      <c r="M21" s="3">
        <f t="shared" si="65"/>
        <v>5.59</v>
      </c>
      <c r="N21" s="3">
        <f t="shared" si="66"/>
        <v>4.63</v>
      </c>
      <c r="O21" s="3">
        <f t="shared" si="67"/>
        <v>3.53</v>
      </c>
      <c r="P21" s="3">
        <f t="shared" si="68"/>
        <v>3.23</v>
      </c>
      <c r="Q21" s="3">
        <f t="shared" si="69"/>
        <v>2.68</v>
      </c>
      <c r="S21" s="7">
        <f t="shared" si="70"/>
        <v>0.30009233610341646</v>
      </c>
      <c r="T21" s="7">
        <f t="shared" si="71"/>
        <v>0.3004005340453938</v>
      </c>
      <c r="U21" s="7">
        <f t="shared" si="72"/>
        <v>0.29949874686716793</v>
      </c>
      <c r="V21" s="7">
        <f t="shared" si="73"/>
        <v>0.30007558578987159</v>
      </c>
      <c r="W21" s="7">
        <f t="shared" si="74"/>
        <v>0.29960317460317465</v>
      </c>
      <c r="X21" s="7">
        <f t="shared" si="75"/>
        <v>0.30086580086580106</v>
      </c>
      <c r="Y21" s="7">
        <f t="shared" si="76"/>
        <v>0.30071754729288969</v>
      </c>
      <c r="AA21" s="3" t="s">
        <v>1</v>
      </c>
      <c r="AB21" s="3" t="s">
        <v>35</v>
      </c>
      <c r="AC21" s="3">
        <f t="shared" si="27"/>
        <v>38.97</v>
      </c>
      <c r="AD21" s="3">
        <f t="shared" si="28"/>
        <v>11.549999999999999</v>
      </c>
      <c r="AE21" s="3">
        <f t="shared" si="29"/>
        <v>8.2099999999999991</v>
      </c>
      <c r="AF21" s="3">
        <f t="shared" si="30"/>
        <v>6.81</v>
      </c>
      <c r="AG21" s="3">
        <f t="shared" si="31"/>
        <v>5.1899999999999995</v>
      </c>
      <c r="AH21" s="3">
        <f t="shared" si="32"/>
        <v>4.75</v>
      </c>
      <c r="AI21" s="3">
        <f t="shared" si="33"/>
        <v>3.94</v>
      </c>
      <c r="AK21" s="3">
        <f t="shared" si="34"/>
        <v>26.53</v>
      </c>
      <c r="AL21" s="3">
        <f t="shared" si="35"/>
        <v>7.86</v>
      </c>
      <c r="AM21" s="3">
        <f t="shared" si="36"/>
        <v>5.59</v>
      </c>
      <c r="AN21" s="3">
        <f t="shared" si="37"/>
        <v>4.63</v>
      </c>
      <c r="AO21" s="3">
        <f t="shared" si="38"/>
        <v>3.53</v>
      </c>
      <c r="AP21" s="3">
        <f t="shared" si="39"/>
        <v>3.23</v>
      </c>
      <c r="AQ21" s="3">
        <f t="shared" si="40"/>
        <v>2.68</v>
      </c>
      <c r="AS21" s="7">
        <f t="shared" si="41"/>
        <v>0.3192199127534</v>
      </c>
      <c r="AT21" s="7">
        <f t="shared" si="4"/>
        <v>0.31948051948051936</v>
      </c>
      <c r="AU21" s="7">
        <f t="shared" si="5"/>
        <v>0.31912302070645548</v>
      </c>
      <c r="AV21" s="7">
        <f t="shared" si="6"/>
        <v>0.32011747430249626</v>
      </c>
      <c r="AW21" s="7">
        <f t="shared" si="7"/>
        <v>0.31984585741811178</v>
      </c>
      <c r="AX21" s="7">
        <f t="shared" si="8"/>
        <v>0.31999999999999995</v>
      </c>
      <c r="AY21" s="7">
        <f t="shared" si="9"/>
        <v>0.31979695431472077</v>
      </c>
      <c r="BA21" s="3" t="s">
        <v>1</v>
      </c>
      <c r="BB21" s="3" t="s">
        <v>35</v>
      </c>
      <c r="BC21" s="3">
        <f t="shared" si="42"/>
        <v>40.339999999999996</v>
      </c>
      <c r="BD21" s="3">
        <f t="shared" si="43"/>
        <v>11.959999999999999</v>
      </c>
      <c r="BE21" s="3">
        <f t="shared" si="44"/>
        <v>8.5</v>
      </c>
      <c r="BF21" s="3">
        <f t="shared" si="45"/>
        <v>7.05</v>
      </c>
      <c r="BG21" s="3">
        <f t="shared" si="46"/>
        <v>5.38</v>
      </c>
      <c r="BH21" s="3">
        <f t="shared" si="47"/>
        <v>4.92</v>
      </c>
      <c r="BI21" s="3">
        <f t="shared" si="48"/>
        <v>4.08</v>
      </c>
      <c r="BK21" s="3" t="s">
        <v>1</v>
      </c>
      <c r="BL21" s="3" t="s">
        <v>35</v>
      </c>
      <c r="BM21" s="3">
        <f t="shared" si="49"/>
        <v>41.63</v>
      </c>
      <c r="BN21" s="3">
        <f t="shared" si="50"/>
        <v>12.34</v>
      </c>
      <c r="BO21" s="3">
        <f t="shared" si="51"/>
        <v>8.77</v>
      </c>
      <c r="BP21" s="3">
        <f t="shared" si="52"/>
        <v>7.28</v>
      </c>
      <c r="BQ21" s="3">
        <f t="shared" si="53"/>
        <v>5.55</v>
      </c>
      <c r="BR21" s="3">
        <f t="shared" si="54"/>
        <v>5.08</v>
      </c>
      <c r="BS21" s="3">
        <f t="shared" si="55"/>
        <v>4.21</v>
      </c>
      <c r="BU21" s="3" t="s">
        <v>1</v>
      </c>
      <c r="BV21" s="3" t="s">
        <v>35</v>
      </c>
      <c r="BW21" s="3">
        <f t="shared" si="56"/>
        <v>43.67</v>
      </c>
      <c r="BX21" s="3">
        <f t="shared" si="57"/>
        <v>12.94</v>
      </c>
      <c r="BY21" s="3">
        <f t="shared" si="58"/>
        <v>9.1999999999999993</v>
      </c>
      <c r="BZ21" s="3">
        <f t="shared" si="59"/>
        <v>7.64</v>
      </c>
      <c r="CA21" s="3">
        <f t="shared" si="60"/>
        <v>5.82</v>
      </c>
      <c r="CB21" s="3">
        <f t="shared" si="61"/>
        <v>5.33</v>
      </c>
      <c r="CC21" s="3">
        <f t="shared" si="62"/>
        <v>4.42</v>
      </c>
    </row>
    <row r="22" spans="1:81" x14ac:dyDescent="0.25">
      <c r="A22" s="3" t="s">
        <v>1</v>
      </c>
      <c r="B22" s="3" t="s">
        <v>36</v>
      </c>
      <c r="C22" s="3">
        <v>60</v>
      </c>
      <c r="D22" s="3">
        <v>12.304999999999998</v>
      </c>
      <c r="E22" s="3">
        <v>8.7399999999999984</v>
      </c>
      <c r="F22" s="3">
        <v>7.2449999999999992</v>
      </c>
      <c r="G22" s="3">
        <v>5.52</v>
      </c>
      <c r="H22" s="3">
        <v>5.0599999999999996</v>
      </c>
      <c r="I22" s="3">
        <v>4.1974999999999998</v>
      </c>
      <c r="K22" s="3">
        <f t="shared" si="63"/>
        <v>42</v>
      </c>
      <c r="L22" s="3">
        <f t="shared" si="64"/>
        <v>8.61</v>
      </c>
      <c r="M22" s="3">
        <f t="shared" si="65"/>
        <v>6.12</v>
      </c>
      <c r="N22" s="3">
        <f t="shared" si="66"/>
        <v>5.07</v>
      </c>
      <c r="O22" s="3">
        <f t="shared" si="67"/>
        <v>3.86</v>
      </c>
      <c r="P22" s="3">
        <f t="shared" si="68"/>
        <v>3.54</v>
      </c>
      <c r="Q22" s="3">
        <f t="shared" si="69"/>
        <v>2.94</v>
      </c>
      <c r="S22" s="7">
        <f t="shared" si="70"/>
        <v>0.30000000000000004</v>
      </c>
      <c r="T22" s="7">
        <f t="shared" si="71"/>
        <v>0.30028443722064191</v>
      </c>
      <c r="U22" s="7">
        <f t="shared" si="72"/>
        <v>0.29977116704805473</v>
      </c>
      <c r="V22" s="7">
        <f t="shared" si="73"/>
        <v>0.30020703933747406</v>
      </c>
      <c r="W22" s="7">
        <f t="shared" si="74"/>
        <v>0.30072463768115942</v>
      </c>
      <c r="X22" s="7">
        <f t="shared" si="75"/>
        <v>0.30039525691699598</v>
      </c>
      <c r="Y22" s="7">
        <f t="shared" si="76"/>
        <v>0.29958308516974386</v>
      </c>
      <c r="AA22" s="3" t="s">
        <v>1</v>
      </c>
      <c r="AB22" s="3" t="s">
        <v>36</v>
      </c>
      <c r="AC22" s="3">
        <f t="shared" si="27"/>
        <v>61.68</v>
      </c>
      <c r="AD22" s="3">
        <f t="shared" si="28"/>
        <v>12.65</v>
      </c>
      <c r="AE22" s="3">
        <f t="shared" si="29"/>
        <v>8.99</v>
      </c>
      <c r="AF22" s="3">
        <f t="shared" si="30"/>
        <v>7.45</v>
      </c>
      <c r="AG22" s="3">
        <f t="shared" si="31"/>
        <v>5.68</v>
      </c>
      <c r="AH22" s="3">
        <f t="shared" si="32"/>
        <v>5.21</v>
      </c>
      <c r="AI22" s="3">
        <f t="shared" si="33"/>
        <v>4.3199999999999994</v>
      </c>
      <c r="AK22" s="3">
        <f t="shared" si="34"/>
        <v>42</v>
      </c>
      <c r="AL22" s="3">
        <f t="shared" si="35"/>
        <v>8.61</v>
      </c>
      <c r="AM22" s="3">
        <f t="shared" si="36"/>
        <v>6.12</v>
      </c>
      <c r="AN22" s="3">
        <f t="shared" si="37"/>
        <v>5.07</v>
      </c>
      <c r="AO22" s="3">
        <f t="shared" si="38"/>
        <v>3.86</v>
      </c>
      <c r="AP22" s="3">
        <f t="shared" si="39"/>
        <v>3.54</v>
      </c>
      <c r="AQ22" s="3">
        <f t="shared" si="40"/>
        <v>2.94</v>
      </c>
      <c r="AS22" s="7">
        <f t="shared" si="41"/>
        <v>0.31906614785992216</v>
      </c>
      <c r="AT22" s="7">
        <f t="shared" si="4"/>
        <v>0.31936758893280637</v>
      </c>
      <c r="AU22" s="7">
        <f t="shared" si="5"/>
        <v>0.3192436040044494</v>
      </c>
      <c r="AV22" s="7">
        <f t="shared" si="6"/>
        <v>0.31946308724832218</v>
      </c>
      <c r="AW22" s="7">
        <f t="shared" si="7"/>
        <v>0.32042253521126762</v>
      </c>
      <c r="AX22" s="7">
        <f t="shared" si="8"/>
        <v>0.32053742802303264</v>
      </c>
      <c r="AY22" s="7">
        <f t="shared" si="9"/>
        <v>0.31944444444444431</v>
      </c>
      <c r="BA22" s="3" t="s">
        <v>1</v>
      </c>
      <c r="BB22" s="3" t="s">
        <v>36</v>
      </c>
      <c r="BC22" s="3">
        <f t="shared" si="42"/>
        <v>63.839999999999996</v>
      </c>
      <c r="BD22" s="3">
        <f t="shared" si="43"/>
        <v>13.1</v>
      </c>
      <c r="BE22" s="3">
        <f t="shared" si="44"/>
        <v>9.31</v>
      </c>
      <c r="BF22" s="3">
        <f t="shared" si="45"/>
        <v>7.72</v>
      </c>
      <c r="BG22" s="3">
        <f t="shared" si="46"/>
        <v>5.88</v>
      </c>
      <c r="BH22" s="3">
        <f t="shared" si="47"/>
        <v>5.3999999999999995</v>
      </c>
      <c r="BI22" s="3">
        <f t="shared" si="48"/>
        <v>4.4799999999999995</v>
      </c>
      <c r="BK22" s="3" t="s">
        <v>1</v>
      </c>
      <c r="BL22" s="3" t="s">
        <v>36</v>
      </c>
      <c r="BM22" s="3">
        <f t="shared" si="49"/>
        <v>65.88</v>
      </c>
      <c r="BN22" s="3">
        <f t="shared" si="50"/>
        <v>13.52</v>
      </c>
      <c r="BO22" s="3">
        <f t="shared" si="51"/>
        <v>9.61</v>
      </c>
      <c r="BP22" s="3">
        <f t="shared" si="52"/>
        <v>7.97</v>
      </c>
      <c r="BQ22" s="3">
        <f t="shared" si="53"/>
        <v>6.07</v>
      </c>
      <c r="BR22" s="3">
        <f t="shared" si="54"/>
        <v>5.57</v>
      </c>
      <c r="BS22" s="3">
        <f t="shared" si="55"/>
        <v>4.62</v>
      </c>
      <c r="BU22" s="3" t="s">
        <v>1</v>
      </c>
      <c r="BV22" s="3" t="s">
        <v>36</v>
      </c>
      <c r="BW22" s="3">
        <f t="shared" si="56"/>
        <v>69.11</v>
      </c>
      <c r="BX22" s="3">
        <f t="shared" si="57"/>
        <v>14.18</v>
      </c>
      <c r="BY22" s="3">
        <f t="shared" si="58"/>
        <v>10.08</v>
      </c>
      <c r="BZ22" s="3">
        <f t="shared" si="59"/>
        <v>8.36</v>
      </c>
      <c r="CA22" s="3">
        <f t="shared" si="60"/>
        <v>6.37</v>
      </c>
      <c r="CB22" s="3">
        <f t="shared" si="61"/>
        <v>5.84</v>
      </c>
      <c r="CC22" s="3">
        <f t="shared" si="62"/>
        <v>4.8499999999999996</v>
      </c>
    </row>
    <row r="23" spans="1:81" x14ac:dyDescent="0.25">
      <c r="A23" s="3" t="s">
        <v>1</v>
      </c>
      <c r="B23" s="3" t="s">
        <v>3</v>
      </c>
      <c r="C23" s="3">
        <v>34.295000000000002</v>
      </c>
      <c r="D23" s="3">
        <v>10.164999999999999</v>
      </c>
      <c r="E23" s="3">
        <v>7.22</v>
      </c>
      <c r="F23" s="3">
        <v>5.9849999999999994</v>
      </c>
      <c r="G23" s="3">
        <v>4.5599999999999996</v>
      </c>
      <c r="H23" s="3">
        <v>4.18</v>
      </c>
      <c r="I23" s="3">
        <v>3.4674999999999998</v>
      </c>
      <c r="K23" s="3">
        <f t="shared" si="63"/>
        <v>24.01</v>
      </c>
      <c r="L23" s="3">
        <f t="shared" si="64"/>
        <v>7.12</v>
      </c>
      <c r="M23" s="3">
        <f t="shared" si="65"/>
        <v>5.05</v>
      </c>
      <c r="N23" s="3">
        <f t="shared" si="66"/>
        <v>4.1900000000000004</v>
      </c>
      <c r="O23" s="3">
        <f t="shared" si="67"/>
        <v>3.19</v>
      </c>
      <c r="P23" s="3">
        <f t="shared" si="68"/>
        <v>2.93</v>
      </c>
      <c r="Q23" s="3">
        <f t="shared" si="69"/>
        <v>2.4300000000000002</v>
      </c>
      <c r="S23" s="7">
        <f t="shared" si="70"/>
        <v>0.29989794430675021</v>
      </c>
      <c r="T23" s="7">
        <f t="shared" si="71"/>
        <v>0.29955730447614359</v>
      </c>
      <c r="U23" s="7">
        <f t="shared" si="72"/>
        <v>0.30055401662049863</v>
      </c>
      <c r="V23" s="7">
        <f t="shared" si="73"/>
        <v>0.29991645781119447</v>
      </c>
      <c r="W23" s="7">
        <f t="shared" si="74"/>
        <v>0.30043859649122806</v>
      </c>
      <c r="X23" s="7">
        <f t="shared" si="75"/>
        <v>0.29904306220095689</v>
      </c>
      <c r="Y23" s="7">
        <f t="shared" si="76"/>
        <v>0.29920692141312177</v>
      </c>
      <c r="AA23" s="3" t="s">
        <v>1</v>
      </c>
      <c r="AB23" s="3" t="s">
        <v>3</v>
      </c>
      <c r="AC23" s="3">
        <f t="shared" si="27"/>
        <v>35.26</v>
      </c>
      <c r="AD23" s="3">
        <f t="shared" si="28"/>
        <v>10.45</v>
      </c>
      <c r="AE23" s="3">
        <f t="shared" si="29"/>
        <v>7.43</v>
      </c>
      <c r="AF23" s="3">
        <f t="shared" si="30"/>
        <v>6.16</v>
      </c>
      <c r="AG23" s="3">
        <f t="shared" si="31"/>
        <v>4.6899999999999995</v>
      </c>
      <c r="AH23" s="3">
        <f t="shared" si="32"/>
        <v>4.3</v>
      </c>
      <c r="AI23" s="3">
        <f t="shared" si="33"/>
        <v>3.57</v>
      </c>
      <c r="AK23" s="3">
        <f t="shared" si="34"/>
        <v>24.01</v>
      </c>
      <c r="AL23" s="3">
        <f t="shared" si="35"/>
        <v>7.12</v>
      </c>
      <c r="AM23" s="3">
        <f t="shared" si="36"/>
        <v>5.05</v>
      </c>
      <c r="AN23" s="3">
        <f t="shared" si="37"/>
        <v>4.1900000000000004</v>
      </c>
      <c r="AO23" s="3">
        <f t="shared" si="38"/>
        <v>3.19</v>
      </c>
      <c r="AP23" s="3">
        <f t="shared" si="39"/>
        <v>2.93</v>
      </c>
      <c r="AQ23" s="3">
        <f t="shared" si="40"/>
        <v>2.4300000000000002</v>
      </c>
      <c r="AS23" s="7">
        <f t="shared" si="41"/>
        <v>0.31905842314237087</v>
      </c>
      <c r="AT23" s="7">
        <f t="shared" si="4"/>
        <v>0.31866028708133964</v>
      </c>
      <c r="AU23" s="7">
        <f t="shared" si="5"/>
        <v>0.32032301480484526</v>
      </c>
      <c r="AV23" s="7">
        <f t="shared" si="6"/>
        <v>0.31980519480519476</v>
      </c>
      <c r="AW23" s="7">
        <f t="shared" si="7"/>
        <v>0.3198294243070362</v>
      </c>
      <c r="AX23" s="7">
        <f t="shared" si="8"/>
        <v>0.31860465116279069</v>
      </c>
      <c r="AY23" s="7">
        <f t="shared" si="9"/>
        <v>0.31932773109243695</v>
      </c>
      <c r="BA23" s="3" t="s">
        <v>1</v>
      </c>
      <c r="BB23" s="3" t="s">
        <v>3</v>
      </c>
      <c r="BC23" s="3">
        <f t="shared" si="42"/>
        <v>36.5</v>
      </c>
      <c r="BD23" s="3">
        <f t="shared" si="43"/>
        <v>10.82</v>
      </c>
      <c r="BE23" s="3">
        <f t="shared" si="44"/>
        <v>7.7</v>
      </c>
      <c r="BF23" s="3">
        <f t="shared" si="45"/>
        <v>6.38</v>
      </c>
      <c r="BG23" s="3">
        <f t="shared" si="46"/>
        <v>4.8599999999999994</v>
      </c>
      <c r="BH23" s="3">
        <f t="shared" si="47"/>
        <v>4.46</v>
      </c>
      <c r="BI23" s="3">
        <f t="shared" si="48"/>
        <v>3.6999999999999997</v>
      </c>
      <c r="BK23" s="3" t="s">
        <v>1</v>
      </c>
      <c r="BL23" s="3" t="s">
        <v>3</v>
      </c>
      <c r="BM23" s="3">
        <f t="shared" si="49"/>
        <v>37.67</v>
      </c>
      <c r="BN23" s="3">
        <f t="shared" si="50"/>
        <v>11.17</v>
      </c>
      <c r="BO23" s="3">
        <f t="shared" si="51"/>
        <v>7.95</v>
      </c>
      <c r="BP23" s="3">
        <f t="shared" si="52"/>
        <v>6.58</v>
      </c>
      <c r="BQ23" s="3">
        <f t="shared" si="53"/>
        <v>5.0199999999999996</v>
      </c>
      <c r="BR23" s="3">
        <f t="shared" si="54"/>
        <v>4.5999999999999996</v>
      </c>
      <c r="BS23" s="3">
        <f t="shared" si="55"/>
        <v>3.82</v>
      </c>
      <c r="BU23" s="3" t="s">
        <v>1</v>
      </c>
      <c r="BV23" s="3" t="s">
        <v>3</v>
      </c>
      <c r="BW23" s="3">
        <f t="shared" si="56"/>
        <v>39.520000000000003</v>
      </c>
      <c r="BX23" s="3">
        <f t="shared" si="57"/>
        <v>11.72</v>
      </c>
      <c r="BY23" s="3">
        <f t="shared" si="58"/>
        <v>8.34</v>
      </c>
      <c r="BZ23" s="3">
        <f t="shared" si="59"/>
        <v>6.9</v>
      </c>
      <c r="CA23" s="3">
        <f t="shared" si="60"/>
        <v>5.27</v>
      </c>
      <c r="CB23" s="3">
        <f t="shared" si="61"/>
        <v>4.83</v>
      </c>
      <c r="CC23" s="3">
        <f t="shared" si="62"/>
        <v>4.01</v>
      </c>
    </row>
    <row r="24" spans="1:81" x14ac:dyDescent="0.25">
      <c r="A24" s="3" t="s">
        <v>1</v>
      </c>
      <c r="B24" s="3" t="s">
        <v>9</v>
      </c>
      <c r="C24" s="3">
        <v>34.295000000000002</v>
      </c>
      <c r="D24" s="3">
        <v>10.164999999999999</v>
      </c>
      <c r="E24" s="3">
        <v>7.22</v>
      </c>
      <c r="F24" s="3">
        <v>5.9849999999999994</v>
      </c>
      <c r="G24" s="3">
        <v>4.5599999999999996</v>
      </c>
      <c r="H24" s="3">
        <v>4.18</v>
      </c>
      <c r="I24" s="3">
        <v>3.4674999999999998</v>
      </c>
      <c r="K24" s="3">
        <f t="shared" si="63"/>
        <v>24.01</v>
      </c>
      <c r="L24" s="3">
        <f t="shared" si="64"/>
        <v>7.12</v>
      </c>
      <c r="M24" s="3">
        <f t="shared" si="65"/>
        <v>5.05</v>
      </c>
      <c r="N24" s="3">
        <f t="shared" si="66"/>
        <v>4.1900000000000004</v>
      </c>
      <c r="O24" s="3">
        <f t="shared" si="67"/>
        <v>3.19</v>
      </c>
      <c r="P24" s="3">
        <f t="shared" si="68"/>
        <v>2.93</v>
      </c>
      <c r="Q24" s="3">
        <f t="shared" si="69"/>
        <v>2.4300000000000002</v>
      </c>
      <c r="S24" s="7">
        <f t="shared" si="70"/>
        <v>0.29989794430675021</v>
      </c>
      <c r="T24" s="7">
        <f t="shared" si="71"/>
        <v>0.29955730447614359</v>
      </c>
      <c r="U24" s="7">
        <f t="shared" si="72"/>
        <v>0.30055401662049863</v>
      </c>
      <c r="V24" s="7">
        <f t="shared" si="73"/>
        <v>0.29991645781119447</v>
      </c>
      <c r="W24" s="7">
        <f t="shared" si="74"/>
        <v>0.30043859649122806</v>
      </c>
      <c r="X24" s="7">
        <f t="shared" si="75"/>
        <v>0.29904306220095689</v>
      </c>
      <c r="Y24" s="7">
        <f t="shared" si="76"/>
        <v>0.29920692141312177</v>
      </c>
      <c r="AA24" s="3" t="s">
        <v>1</v>
      </c>
      <c r="AB24" s="3" t="s">
        <v>9</v>
      </c>
      <c r="AC24" s="3">
        <f t="shared" si="27"/>
        <v>35.26</v>
      </c>
      <c r="AD24" s="3">
        <f t="shared" si="28"/>
        <v>10.45</v>
      </c>
      <c r="AE24" s="3">
        <f t="shared" si="29"/>
        <v>7.43</v>
      </c>
      <c r="AF24" s="3">
        <f t="shared" si="30"/>
        <v>6.16</v>
      </c>
      <c r="AG24" s="3">
        <f t="shared" si="31"/>
        <v>4.6899999999999995</v>
      </c>
      <c r="AH24" s="3">
        <f t="shared" si="32"/>
        <v>4.3</v>
      </c>
      <c r="AI24" s="3">
        <f t="shared" si="33"/>
        <v>3.57</v>
      </c>
      <c r="AK24" s="3">
        <f t="shared" si="34"/>
        <v>24.01</v>
      </c>
      <c r="AL24" s="3">
        <f t="shared" si="35"/>
        <v>7.12</v>
      </c>
      <c r="AM24" s="3">
        <f t="shared" si="36"/>
        <v>5.05</v>
      </c>
      <c r="AN24" s="3">
        <f t="shared" si="37"/>
        <v>4.1900000000000004</v>
      </c>
      <c r="AO24" s="3">
        <f t="shared" si="38"/>
        <v>3.19</v>
      </c>
      <c r="AP24" s="3">
        <f t="shared" si="39"/>
        <v>2.93</v>
      </c>
      <c r="AQ24" s="3">
        <f t="shared" si="40"/>
        <v>2.4300000000000002</v>
      </c>
      <c r="AS24" s="7">
        <f t="shared" si="41"/>
        <v>0.31905842314237087</v>
      </c>
      <c r="AT24" s="7">
        <f t="shared" si="4"/>
        <v>0.31866028708133964</v>
      </c>
      <c r="AU24" s="7">
        <f t="shared" si="5"/>
        <v>0.32032301480484526</v>
      </c>
      <c r="AV24" s="7">
        <f t="shared" si="6"/>
        <v>0.31980519480519476</v>
      </c>
      <c r="AW24" s="7">
        <f t="shared" si="7"/>
        <v>0.3198294243070362</v>
      </c>
      <c r="AX24" s="7">
        <f t="shared" si="8"/>
        <v>0.31860465116279069</v>
      </c>
      <c r="AY24" s="7">
        <f t="shared" si="9"/>
        <v>0.31932773109243695</v>
      </c>
      <c r="BA24" s="3" t="s">
        <v>1</v>
      </c>
      <c r="BB24" s="3" t="s">
        <v>9</v>
      </c>
      <c r="BC24" s="3">
        <f t="shared" si="42"/>
        <v>36.5</v>
      </c>
      <c r="BD24" s="3">
        <f t="shared" si="43"/>
        <v>10.82</v>
      </c>
      <c r="BE24" s="3">
        <f t="shared" si="44"/>
        <v>7.7</v>
      </c>
      <c r="BF24" s="3">
        <f t="shared" si="45"/>
        <v>6.38</v>
      </c>
      <c r="BG24" s="3">
        <f t="shared" si="46"/>
        <v>4.8599999999999994</v>
      </c>
      <c r="BH24" s="3">
        <f t="shared" si="47"/>
        <v>4.46</v>
      </c>
      <c r="BI24" s="3">
        <f t="shared" si="48"/>
        <v>3.6999999999999997</v>
      </c>
      <c r="BK24" s="3" t="s">
        <v>1</v>
      </c>
      <c r="BL24" s="3" t="s">
        <v>9</v>
      </c>
      <c r="BM24" s="3">
        <f t="shared" si="49"/>
        <v>37.67</v>
      </c>
      <c r="BN24" s="3">
        <f t="shared" si="50"/>
        <v>11.17</v>
      </c>
      <c r="BO24" s="3">
        <f t="shared" si="51"/>
        <v>7.95</v>
      </c>
      <c r="BP24" s="3">
        <f t="shared" si="52"/>
        <v>6.58</v>
      </c>
      <c r="BQ24" s="3">
        <f t="shared" si="53"/>
        <v>5.0199999999999996</v>
      </c>
      <c r="BR24" s="3">
        <f t="shared" si="54"/>
        <v>4.5999999999999996</v>
      </c>
      <c r="BS24" s="3">
        <f t="shared" si="55"/>
        <v>3.82</v>
      </c>
      <c r="BU24" s="3" t="s">
        <v>1</v>
      </c>
      <c r="BV24" s="3" t="s">
        <v>9</v>
      </c>
      <c r="BW24" s="3">
        <f t="shared" si="56"/>
        <v>39.520000000000003</v>
      </c>
      <c r="BX24" s="3">
        <f t="shared" si="57"/>
        <v>11.72</v>
      </c>
      <c r="BY24" s="3">
        <f t="shared" si="58"/>
        <v>8.34</v>
      </c>
      <c r="BZ24" s="3">
        <f t="shared" si="59"/>
        <v>6.9</v>
      </c>
      <c r="CA24" s="3">
        <f t="shared" si="60"/>
        <v>5.27</v>
      </c>
      <c r="CB24" s="3">
        <f t="shared" si="61"/>
        <v>4.83</v>
      </c>
      <c r="CC24" s="3">
        <f t="shared" si="62"/>
        <v>4.01</v>
      </c>
    </row>
    <row r="25" spans="1:81" x14ac:dyDescent="0.25">
      <c r="A25" s="3" t="s">
        <v>1</v>
      </c>
      <c r="B25" s="3" t="s">
        <v>34</v>
      </c>
      <c r="C25" s="3">
        <v>48</v>
      </c>
      <c r="D25" s="3">
        <v>11.77</v>
      </c>
      <c r="E25" s="3">
        <v>8.36</v>
      </c>
      <c r="F25" s="3">
        <v>6.9300000000000006</v>
      </c>
      <c r="G25" s="3">
        <v>5.28</v>
      </c>
      <c r="H25" s="3">
        <v>4.8400000000000007</v>
      </c>
      <c r="I25" s="3">
        <v>4.0150000000000006</v>
      </c>
      <c r="K25" s="3">
        <f t="shared" si="63"/>
        <v>33.6</v>
      </c>
      <c r="L25" s="3">
        <f t="shared" si="64"/>
        <v>8.24</v>
      </c>
      <c r="M25" s="3">
        <f t="shared" si="65"/>
        <v>5.85</v>
      </c>
      <c r="N25" s="3">
        <f t="shared" si="66"/>
        <v>4.8499999999999996</v>
      </c>
      <c r="O25" s="3">
        <f t="shared" si="67"/>
        <v>3.7</v>
      </c>
      <c r="P25" s="3">
        <f t="shared" si="68"/>
        <v>3.39</v>
      </c>
      <c r="Q25" s="3">
        <f t="shared" si="69"/>
        <v>2.81</v>
      </c>
      <c r="S25" s="7">
        <f t="shared" si="70"/>
        <v>0.29999999999999993</v>
      </c>
      <c r="T25" s="7">
        <f t="shared" si="71"/>
        <v>0.29991503823279519</v>
      </c>
      <c r="U25" s="7">
        <f t="shared" si="72"/>
        <v>0.30023923444976075</v>
      </c>
      <c r="V25" s="7">
        <f t="shared" si="73"/>
        <v>0.30014430014430027</v>
      </c>
      <c r="W25" s="7">
        <f t="shared" si="74"/>
        <v>0.2992424242424242</v>
      </c>
      <c r="X25" s="7">
        <f t="shared" si="75"/>
        <v>0.29958677685950419</v>
      </c>
      <c r="Y25" s="7">
        <f t="shared" si="76"/>
        <v>0.30012453300124542</v>
      </c>
      <c r="AA25" s="3" t="s">
        <v>1</v>
      </c>
      <c r="AB25" s="3" t="s">
        <v>34</v>
      </c>
      <c r="AC25" s="3">
        <f t="shared" si="27"/>
        <v>49.35</v>
      </c>
      <c r="AD25" s="3">
        <f t="shared" si="28"/>
        <v>12.1</v>
      </c>
      <c r="AE25" s="3">
        <f t="shared" si="29"/>
        <v>8.6</v>
      </c>
      <c r="AF25" s="3">
        <f t="shared" si="30"/>
        <v>7.13</v>
      </c>
      <c r="AG25" s="3">
        <f t="shared" si="31"/>
        <v>5.43</v>
      </c>
      <c r="AH25" s="3">
        <f t="shared" si="32"/>
        <v>4.9799999999999995</v>
      </c>
      <c r="AI25" s="3">
        <f t="shared" si="33"/>
        <v>4.13</v>
      </c>
      <c r="AK25" s="3">
        <f t="shared" si="34"/>
        <v>33.6</v>
      </c>
      <c r="AL25" s="3">
        <f t="shared" si="35"/>
        <v>8.24</v>
      </c>
      <c r="AM25" s="3">
        <f t="shared" si="36"/>
        <v>5.85</v>
      </c>
      <c r="AN25" s="3">
        <f t="shared" si="37"/>
        <v>4.8499999999999996</v>
      </c>
      <c r="AO25" s="3">
        <f t="shared" si="38"/>
        <v>3.7</v>
      </c>
      <c r="AP25" s="3">
        <f t="shared" si="39"/>
        <v>3.39</v>
      </c>
      <c r="AQ25" s="3">
        <f t="shared" si="40"/>
        <v>2.81</v>
      </c>
      <c r="AS25" s="7">
        <f t="shared" si="41"/>
        <v>0.31914893617021278</v>
      </c>
      <c r="AT25" s="7">
        <f t="shared" si="4"/>
        <v>0.31900826446280983</v>
      </c>
      <c r="AU25" s="7">
        <f t="shared" si="5"/>
        <v>0.31976744186046513</v>
      </c>
      <c r="AV25" s="7">
        <f t="shared" si="6"/>
        <v>0.31977559607293127</v>
      </c>
      <c r="AW25" s="7">
        <f t="shared" si="7"/>
        <v>0.31860036832412519</v>
      </c>
      <c r="AX25" s="7">
        <f t="shared" si="8"/>
        <v>0.3192771084337348</v>
      </c>
      <c r="AY25" s="7">
        <f t="shared" si="9"/>
        <v>0.31961259079903148</v>
      </c>
      <c r="BA25" s="3" t="s">
        <v>1</v>
      </c>
      <c r="BB25" s="3" t="s">
        <v>34</v>
      </c>
      <c r="BC25" s="3">
        <f t="shared" si="42"/>
        <v>51.08</v>
      </c>
      <c r="BD25" s="3">
        <f t="shared" si="43"/>
        <v>12.53</v>
      </c>
      <c r="BE25" s="3">
        <f t="shared" si="44"/>
        <v>8.91</v>
      </c>
      <c r="BF25" s="3">
        <f t="shared" si="45"/>
        <v>7.38</v>
      </c>
      <c r="BG25" s="3">
        <f t="shared" si="46"/>
        <v>5.63</v>
      </c>
      <c r="BH25" s="3">
        <f t="shared" si="47"/>
        <v>5.16</v>
      </c>
      <c r="BI25" s="3">
        <f t="shared" si="48"/>
        <v>4.2799999999999994</v>
      </c>
      <c r="BK25" s="3" t="s">
        <v>1</v>
      </c>
      <c r="BL25" s="3" t="s">
        <v>34</v>
      </c>
      <c r="BM25" s="3">
        <f t="shared" si="49"/>
        <v>52.71</v>
      </c>
      <c r="BN25" s="3">
        <f t="shared" si="50"/>
        <v>12.93</v>
      </c>
      <c r="BO25" s="3">
        <f t="shared" si="51"/>
        <v>9.1999999999999993</v>
      </c>
      <c r="BP25" s="3">
        <f t="shared" si="52"/>
        <v>7.62</v>
      </c>
      <c r="BQ25" s="3">
        <f t="shared" si="53"/>
        <v>5.81</v>
      </c>
      <c r="BR25" s="3">
        <f t="shared" si="54"/>
        <v>5.33</v>
      </c>
      <c r="BS25" s="3">
        <f t="shared" si="55"/>
        <v>4.42</v>
      </c>
      <c r="BU25" s="3" t="s">
        <v>1</v>
      </c>
      <c r="BV25" s="3" t="s">
        <v>34</v>
      </c>
      <c r="BW25" s="3">
        <f t="shared" si="56"/>
        <v>55.29</v>
      </c>
      <c r="BX25" s="3">
        <f t="shared" si="57"/>
        <v>13.56</v>
      </c>
      <c r="BY25" s="3">
        <f t="shared" si="58"/>
        <v>9.65</v>
      </c>
      <c r="BZ25" s="3">
        <f t="shared" si="59"/>
        <v>7.99</v>
      </c>
      <c r="CA25" s="3">
        <f t="shared" si="60"/>
        <v>6.09</v>
      </c>
      <c r="CB25" s="3">
        <f t="shared" si="61"/>
        <v>5.59</v>
      </c>
      <c r="CC25" s="3">
        <f t="shared" si="62"/>
        <v>4.6399999999999997</v>
      </c>
    </row>
    <row r="26" spans="1:81" x14ac:dyDescent="0.25">
      <c r="A26" s="3" t="s">
        <v>1</v>
      </c>
      <c r="B26" s="3" t="s">
        <v>11</v>
      </c>
      <c r="C26" s="3">
        <v>36.1</v>
      </c>
      <c r="D26" s="3">
        <v>10.7</v>
      </c>
      <c r="E26" s="3">
        <v>7.6</v>
      </c>
      <c r="F26" s="3">
        <v>6.3</v>
      </c>
      <c r="G26" s="3">
        <v>4.8</v>
      </c>
      <c r="H26" s="3">
        <v>4.4000000000000004</v>
      </c>
      <c r="I26" s="3">
        <v>3.65</v>
      </c>
      <c r="K26" s="3">
        <f t="shared" si="63"/>
        <v>25.27</v>
      </c>
      <c r="L26" s="3">
        <f t="shared" si="64"/>
        <v>7.49</v>
      </c>
      <c r="M26" s="3">
        <f t="shared" si="65"/>
        <v>5.32</v>
      </c>
      <c r="N26" s="3">
        <f t="shared" si="66"/>
        <v>4.41</v>
      </c>
      <c r="O26" s="3">
        <f t="shared" si="67"/>
        <v>3.36</v>
      </c>
      <c r="P26" s="3">
        <f t="shared" si="68"/>
        <v>3.08</v>
      </c>
      <c r="Q26" s="3">
        <f t="shared" si="69"/>
        <v>2.56</v>
      </c>
      <c r="S26" s="7">
        <f t="shared" si="70"/>
        <v>0.30000000000000004</v>
      </c>
      <c r="T26" s="7">
        <f t="shared" si="71"/>
        <v>0.29999999999999993</v>
      </c>
      <c r="U26" s="7">
        <f t="shared" si="72"/>
        <v>0.29999999999999993</v>
      </c>
      <c r="V26" s="7">
        <f t="shared" si="73"/>
        <v>0.29999999999999993</v>
      </c>
      <c r="W26" s="7">
        <f t="shared" si="74"/>
        <v>0.30000000000000004</v>
      </c>
      <c r="X26" s="7">
        <f t="shared" si="75"/>
        <v>0.30000000000000004</v>
      </c>
      <c r="Y26" s="7">
        <f t="shared" si="76"/>
        <v>0.29863013698630136</v>
      </c>
      <c r="AA26" s="3" t="s">
        <v>1</v>
      </c>
      <c r="AB26" s="3" t="s">
        <v>11</v>
      </c>
      <c r="AC26" s="3">
        <f t="shared" si="27"/>
        <v>37.119999999999997</v>
      </c>
      <c r="AD26" s="3">
        <f t="shared" si="28"/>
        <v>11</v>
      </c>
      <c r="AE26" s="3">
        <f t="shared" si="29"/>
        <v>7.8199999999999994</v>
      </c>
      <c r="AF26" s="3">
        <f t="shared" si="30"/>
        <v>6.4799999999999995</v>
      </c>
      <c r="AG26" s="3">
        <f t="shared" si="31"/>
        <v>4.9399999999999995</v>
      </c>
      <c r="AH26" s="3">
        <f t="shared" si="32"/>
        <v>4.5299999999999994</v>
      </c>
      <c r="AI26" s="3">
        <f t="shared" si="33"/>
        <v>3.76</v>
      </c>
      <c r="AK26" s="3">
        <f t="shared" si="34"/>
        <v>25.27</v>
      </c>
      <c r="AL26" s="3">
        <f t="shared" si="35"/>
        <v>7.49</v>
      </c>
      <c r="AM26" s="3">
        <f t="shared" si="36"/>
        <v>5.32</v>
      </c>
      <c r="AN26" s="3">
        <f t="shared" si="37"/>
        <v>4.41</v>
      </c>
      <c r="AO26" s="3">
        <f t="shared" si="38"/>
        <v>3.36</v>
      </c>
      <c r="AP26" s="3">
        <f t="shared" si="39"/>
        <v>3.08</v>
      </c>
      <c r="AQ26" s="3">
        <f t="shared" si="40"/>
        <v>2.56</v>
      </c>
      <c r="AS26" s="7">
        <f t="shared" si="41"/>
        <v>0.31923491379310343</v>
      </c>
      <c r="AT26" s="7">
        <f t="shared" si="4"/>
        <v>0.31909090909090909</v>
      </c>
      <c r="AU26" s="7">
        <f t="shared" si="5"/>
        <v>0.31969309462915596</v>
      </c>
      <c r="AV26" s="7">
        <f t="shared" si="6"/>
        <v>0.31944444444444442</v>
      </c>
      <c r="AW26" s="7">
        <f t="shared" si="7"/>
        <v>0.31983805668016185</v>
      </c>
      <c r="AX26" s="7">
        <f t="shared" si="8"/>
        <v>0.32008830022075041</v>
      </c>
      <c r="AY26" s="7">
        <f t="shared" si="9"/>
        <v>0.31914893617021267</v>
      </c>
      <c r="BA26" s="3" t="s">
        <v>1</v>
      </c>
      <c r="BB26" s="3" t="s">
        <v>11</v>
      </c>
      <c r="BC26" s="3">
        <f t="shared" si="42"/>
        <v>38.419999999999995</v>
      </c>
      <c r="BD26" s="3">
        <f t="shared" si="43"/>
        <v>11.39</v>
      </c>
      <c r="BE26" s="3">
        <f t="shared" si="44"/>
        <v>8.1</v>
      </c>
      <c r="BF26" s="3">
        <f t="shared" si="45"/>
        <v>6.71</v>
      </c>
      <c r="BG26" s="3">
        <f t="shared" si="46"/>
        <v>5.12</v>
      </c>
      <c r="BH26" s="3">
        <f t="shared" si="47"/>
        <v>4.6899999999999995</v>
      </c>
      <c r="BI26" s="3">
        <f t="shared" si="48"/>
        <v>3.9</v>
      </c>
      <c r="BK26" s="3" t="s">
        <v>1</v>
      </c>
      <c r="BL26" s="3" t="s">
        <v>11</v>
      </c>
      <c r="BM26" s="3">
        <f t="shared" si="49"/>
        <v>39.65</v>
      </c>
      <c r="BN26" s="3">
        <f t="shared" si="50"/>
        <v>11.75</v>
      </c>
      <c r="BO26" s="3">
        <f t="shared" si="51"/>
        <v>8.36</v>
      </c>
      <c r="BP26" s="3">
        <f t="shared" si="52"/>
        <v>6.92</v>
      </c>
      <c r="BQ26" s="3">
        <f t="shared" si="53"/>
        <v>5.28</v>
      </c>
      <c r="BR26" s="3">
        <f t="shared" si="54"/>
        <v>4.84</v>
      </c>
      <c r="BS26" s="3">
        <f t="shared" si="55"/>
        <v>4.0199999999999996</v>
      </c>
      <c r="BU26" s="3" t="s">
        <v>1</v>
      </c>
      <c r="BV26" s="3" t="s">
        <v>11</v>
      </c>
      <c r="BW26" s="3">
        <f t="shared" si="56"/>
        <v>41.59</v>
      </c>
      <c r="BX26" s="3">
        <f t="shared" si="57"/>
        <v>12.33</v>
      </c>
      <c r="BY26" s="3">
        <f t="shared" si="58"/>
        <v>8.77</v>
      </c>
      <c r="BZ26" s="3">
        <f t="shared" si="59"/>
        <v>7.26</v>
      </c>
      <c r="CA26" s="3">
        <f t="shared" si="60"/>
        <v>5.54</v>
      </c>
      <c r="CB26" s="3">
        <f t="shared" si="61"/>
        <v>5.08</v>
      </c>
      <c r="CC26" s="3">
        <f t="shared" si="62"/>
        <v>4.22</v>
      </c>
    </row>
    <row r="27" spans="1:81" x14ac:dyDescent="0.25">
      <c r="A27" s="3" t="s">
        <v>1</v>
      </c>
      <c r="B27" s="3" t="s">
        <v>1</v>
      </c>
      <c r="C27" s="3">
        <v>32.5</v>
      </c>
      <c r="D27" s="3">
        <v>6.98</v>
      </c>
      <c r="E27" s="3">
        <v>3.97</v>
      </c>
      <c r="F27" s="3">
        <v>3.24</v>
      </c>
      <c r="G27" s="3">
        <v>3.07</v>
      </c>
      <c r="H27" s="3">
        <v>2.87</v>
      </c>
      <c r="I27" s="3">
        <v>2.38</v>
      </c>
      <c r="K27" s="3">
        <f t="shared" si="63"/>
        <v>22.75</v>
      </c>
      <c r="L27" s="3">
        <f t="shared" si="64"/>
        <v>4.8899999999999997</v>
      </c>
      <c r="M27" s="3">
        <f t="shared" si="65"/>
        <v>2.78</v>
      </c>
      <c r="N27" s="3">
        <f t="shared" si="66"/>
        <v>2.27</v>
      </c>
      <c r="O27" s="3">
        <f t="shared" si="67"/>
        <v>2.15</v>
      </c>
      <c r="P27" s="3">
        <f t="shared" si="68"/>
        <v>2.0099999999999998</v>
      </c>
      <c r="Q27" s="3">
        <f t="shared" si="69"/>
        <v>1.67</v>
      </c>
      <c r="S27" s="7">
        <f t="shared" si="70"/>
        <v>0.30000000000000004</v>
      </c>
      <c r="T27" s="7">
        <f t="shared" si="71"/>
        <v>0.29942693409742127</v>
      </c>
      <c r="U27" s="7">
        <f t="shared" si="72"/>
        <v>0.29974811083123432</v>
      </c>
      <c r="V27" s="7">
        <f t="shared" si="73"/>
        <v>0.29938271604938271</v>
      </c>
      <c r="W27" s="7">
        <f t="shared" si="74"/>
        <v>0.29967426710097722</v>
      </c>
      <c r="X27" s="7">
        <f t="shared" si="75"/>
        <v>0.29965156794425096</v>
      </c>
      <c r="Y27" s="7">
        <f t="shared" si="76"/>
        <v>0.29831932773109249</v>
      </c>
      <c r="AA27" s="3" t="s">
        <v>1</v>
      </c>
      <c r="AB27" s="3" t="s">
        <v>1</v>
      </c>
      <c r="AC27" s="3">
        <f t="shared" si="27"/>
        <v>33.409999999999997</v>
      </c>
      <c r="AD27" s="3">
        <f t="shared" si="28"/>
        <v>7.18</v>
      </c>
      <c r="AE27" s="3">
        <f t="shared" si="29"/>
        <v>4.09</v>
      </c>
      <c r="AF27" s="3">
        <f t="shared" si="30"/>
        <v>3.34</v>
      </c>
      <c r="AG27" s="3">
        <f t="shared" si="31"/>
        <v>3.1599999999999997</v>
      </c>
      <c r="AH27" s="3">
        <f t="shared" si="32"/>
        <v>2.96</v>
      </c>
      <c r="AI27" s="3">
        <f t="shared" si="33"/>
        <v>2.4499999999999997</v>
      </c>
      <c r="AK27" s="3">
        <f t="shared" si="34"/>
        <v>22.75</v>
      </c>
      <c r="AL27" s="3">
        <f t="shared" si="35"/>
        <v>4.8899999999999997</v>
      </c>
      <c r="AM27" s="3">
        <f t="shared" si="36"/>
        <v>2.78</v>
      </c>
      <c r="AN27" s="3">
        <f t="shared" si="37"/>
        <v>2.27</v>
      </c>
      <c r="AO27" s="3">
        <f t="shared" si="38"/>
        <v>2.15</v>
      </c>
      <c r="AP27" s="3">
        <f t="shared" si="39"/>
        <v>2.0099999999999998</v>
      </c>
      <c r="AQ27" s="3">
        <f t="shared" si="40"/>
        <v>1.67</v>
      </c>
      <c r="AS27" s="7">
        <f t="shared" si="41"/>
        <v>0.31906614785992216</v>
      </c>
      <c r="AT27" s="7">
        <f t="shared" si="4"/>
        <v>0.31894150417827305</v>
      </c>
      <c r="AU27" s="7">
        <f t="shared" si="5"/>
        <v>0.32029339853300731</v>
      </c>
      <c r="AV27" s="7">
        <f t="shared" si="6"/>
        <v>0.32035928143712566</v>
      </c>
      <c r="AW27" s="7">
        <f t="shared" si="7"/>
        <v>0.31962025316455689</v>
      </c>
      <c r="AX27" s="7">
        <f t="shared" si="8"/>
        <v>0.32094594594594605</v>
      </c>
      <c r="AY27" s="7">
        <f t="shared" si="9"/>
        <v>0.31836734693877544</v>
      </c>
      <c r="BA27" s="3" t="s">
        <v>1</v>
      </c>
      <c r="BB27" s="3" t="s">
        <v>1</v>
      </c>
      <c r="BC27" s="3">
        <f t="shared" si="42"/>
        <v>34.58</v>
      </c>
      <c r="BD27" s="3">
        <f t="shared" si="43"/>
        <v>7.4399999999999995</v>
      </c>
      <c r="BE27" s="3">
        <f t="shared" si="44"/>
        <v>4.24</v>
      </c>
      <c r="BF27" s="3">
        <f t="shared" si="45"/>
        <v>3.46</v>
      </c>
      <c r="BG27" s="3">
        <f t="shared" si="46"/>
        <v>3.28</v>
      </c>
      <c r="BH27" s="3">
        <f t="shared" si="47"/>
        <v>3.07</v>
      </c>
      <c r="BI27" s="3">
        <f t="shared" si="48"/>
        <v>2.5399999999999996</v>
      </c>
      <c r="BK27" s="3" t="s">
        <v>1</v>
      </c>
      <c r="BL27" s="3" t="s">
        <v>1</v>
      </c>
      <c r="BM27" s="3">
        <f t="shared" si="49"/>
        <v>35.69</v>
      </c>
      <c r="BN27" s="3">
        <f t="shared" si="50"/>
        <v>7.68</v>
      </c>
      <c r="BO27" s="3">
        <f t="shared" si="51"/>
        <v>4.38</v>
      </c>
      <c r="BP27" s="3">
        <f t="shared" si="52"/>
        <v>3.57</v>
      </c>
      <c r="BQ27" s="3">
        <f t="shared" si="53"/>
        <v>3.38</v>
      </c>
      <c r="BR27" s="3">
        <f t="shared" si="54"/>
        <v>3.17</v>
      </c>
      <c r="BS27" s="3">
        <f t="shared" si="55"/>
        <v>2.62</v>
      </c>
      <c r="BU27" s="3" t="s">
        <v>1</v>
      </c>
      <c r="BV27" s="3" t="s">
        <v>1</v>
      </c>
      <c r="BW27" s="3">
        <f t="shared" si="56"/>
        <v>37.44</v>
      </c>
      <c r="BX27" s="3">
        <f t="shared" si="57"/>
        <v>8.06</v>
      </c>
      <c r="BY27" s="3">
        <f t="shared" si="58"/>
        <v>4.59</v>
      </c>
      <c r="BZ27" s="3">
        <f t="shared" si="59"/>
        <v>3.74</v>
      </c>
      <c r="CA27" s="3">
        <f t="shared" si="60"/>
        <v>3.55</v>
      </c>
      <c r="CB27" s="3">
        <f t="shared" si="61"/>
        <v>3.33</v>
      </c>
      <c r="CC27" s="3">
        <f t="shared" si="62"/>
        <v>2.75</v>
      </c>
    </row>
    <row r="28" spans="1:81" x14ac:dyDescent="0.25">
      <c r="A28" s="3" t="s">
        <v>1</v>
      </c>
      <c r="B28" s="3" t="s">
        <v>37</v>
      </c>
      <c r="C28" s="3">
        <v>75</v>
      </c>
      <c r="D28" s="3">
        <v>13.375</v>
      </c>
      <c r="E28" s="3">
        <v>9.5</v>
      </c>
      <c r="F28" s="3">
        <v>7.875</v>
      </c>
      <c r="G28" s="3">
        <v>6</v>
      </c>
      <c r="H28" s="3">
        <v>5.5</v>
      </c>
      <c r="I28" s="3">
        <v>4.5625</v>
      </c>
      <c r="K28" s="3">
        <f t="shared" si="63"/>
        <v>52.5</v>
      </c>
      <c r="L28" s="3">
        <f t="shared" si="64"/>
        <v>9.36</v>
      </c>
      <c r="M28" s="3">
        <f t="shared" si="65"/>
        <v>6.65</v>
      </c>
      <c r="N28" s="3">
        <f t="shared" si="66"/>
        <v>5.51</v>
      </c>
      <c r="O28" s="3">
        <f t="shared" si="67"/>
        <v>4.2</v>
      </c>
      <c r="P28" s="3">
        <f t="shared" si="68"/>
        <v>3.85</v>
      </c>
      <c r="Q28" s="3">
        <f t="shared" si="69"/>
        <v>3.19</v>
      </c>
      <c r="S28" s="7">
        <f t="shared" si="70"/>
        <v>0.30000000000000004</v>
      </c>
      <c r="T28" s="7">
        <f t="shared" si="71"/>
        <v>0.30018691588785051</v>
      </c>
      <c r="U28" s="7">
        <f t="shared" si="72"/>
        <v>0.29999999999999993</v>
      </c>
      <c r="V28" s="7">
        <f t="shared" si="73"/>
        <v>0.30031746031746032</v>
      </c>
      <c r="W28" s="7">
        <f t="shared" si="74"/>
        <v>0.29999999999999993</v>
      </c>
      <c r="X28" s="7">
        <f t="shared" si="75"/>
        <v>0.29999999999999993</v>
      </c>
      <c r="Y28" s="7">
        <f t="shared" si="76"/>
        <v>0.30082191780821921</v>
      </c>
      <c r="AA28" s="3" t="s">
        <v>1</v>
      </c>
      <c r="AB28" s="3" t="s">
        <v>37</v>
      </c>
      <c r="AC28" s="3">
        <f t="shared" si="27"/>
        <v>77.099999999999994</v>
      </c>
      <c r="AD28" s="3">
        <f t="shared" si="28"/>
        <v>13.75</v>
      </c>
      <c r="AE28" s="3">
        <f t="shared" si="29"/>
        <v>9.77</v>
      </c>
      <c r="AF28" s="3">
        <f t="shared" si="30"/>
        <v>8.1</v>
      </c>
      <c r="AG28" s="3">
        <f t="shared" si="31"/>
        <v>6.17</v>
      </c>
      <c r="AH28" s="3">
        <f t="shared" si="32"/>
        <v>5.66</v>
      </c>
      <c r="AI28" s="3">
        <f t="shared" si="33"/>
        <v>4.7</v>
      </c>
      <c r="AK28" s="3">
        <f t="shared" si="34"/>
        <v>52.5</v>
      </c>
      <c r="AL28" s="3">
        <f t="shared" si="35"/>
        <v>9.36</v>
      </c>
      <c r="AM28" s="3">
        <f t="shared" si="36"/>
        <v>6.65</v>
      </c>
      <c r="AN28" s="3">
        <f t="shared" si="37"/>
        <v>5.51</v>
      </c>
      <c r="AO28" s="3">
        <f t="shared" si="38"/>
        <v>4.2</v>
      </c>
      <c r="AP28" s="3">
        <f t="shared" si="39"/>
        <v>3.85</v>
      </c>
      <c r="AQ28" s="3">
        <f t="shared" si="40"/>
        <v>3.19</v>
      </c>
      <c r="AS28" s="7">
        <f t="shared" si="41"/>
        <v>0.31906614785992216</v>
      </c>
      <c r="AT28" s="7">
        <f t="shared" si="4"/>
        <v>0.31927272727272726</v>
      </c>
      <c r="AU28" s="7">
        <f t="shared" si="5"/>
        <v>0.31934493346980541</v>
      </c>
      <c r="AV28" s="7">
        <f t="shared" si="6"/>
        <v>0.31975308641975309</v>
      </c>
      <c r="AW28" s="7">
        <f t="shared" si="7"/>
        <v>0.31928687196110206</v>
      </c>
      <c r="AX28" s="7">
        <f t="shared" si="8"/>
        <v>0.31978798586572443</v>
      </c>
      <c r="AY28" s="7">
        <f t="shared" si="9"/>
        <v>0.32127659574468093</v>
      </c>
      <c r="BA28" s="3" t="s">
        <v>1</v>
      </c>
      <c r="BB28" s="3" t="s">
        <v>37</v>
      </c>
      <c r="BC28" s="3">
        <f t="shared" si="42"/>
        <v>79.800000000000011</v>
      </c>
      <c r="BD28" s="3">
        <f t="shared" si="43"/>
        <v>14.24</v>
      </c>
      <c r="BE28" s="3">
        <f t="shared" si="44"/>
        <v>10.119999999999999</v>
      </c>
      <c r="BF28" s="3">
        <f t="shared" si="45"/>
        <v>8.39</v>
      </c>
      <c r="BG28" s="3">
        <f t="shared" si="46"/>
        <v>6.39</v>
      </c>
      <c r="BH28" s="3">
        <f t="shared" si="47"/>
        <v>5.8599999999999994</v>
      </c>
      <c r="BI28" s="3">
        <f t="shared" si="48"/>
        <v>4.87</v>
      </c>
      <c r="BK28" s="3" t="s">
        <v>1</v>
      </c>
      <c r="BL28" s="3" t="s">
        <v>37</v>
      </c>
      <c r="BM28" s="3">
        <f t="shared" si="49"/>
        <v>82.35</v>
      </c>
      <c r="BN28" s="3">
        <f t="shared" si="50"/>
        <v>14.7</v>
      </c>
      <c r="BO28" s="3">
        <f t="shared" si="51"/>
        <v>10.44</v>
      </c>
      <c r="BP28" s="3">
        <f t="shared" si="52"/>
        <v>8.66</v>
      </c>
      <c r="BQ28" s="3">
        <f t="shared" si="53"/>
        <v>6.59</v>
      </c>
      <c r="BR28" s="3">
        <f t="shared" si="54"/>
        <v>6.05</v>
      </c>
      <c r="BS28" s="3">
        <f t="shared" si="55"/>
        <v>5.03</v>
      </c>
      <c r="BU28" s="3" t="s">
        <v>1</v>
      </c>
      <c r="BV28" s="3" t="s">
        <v>37</v>
      </c>
      <c r="BW28" s="3">
        <f t="shared" si="56"/>
        <v>86.39</v>
      </c>
      <c r="BX28" s="3">
        <f t="shared" si="57"/>
        <v>15.42</v>
      </c>
      <c r="BY28" s="3">
        <f t="shared" si="58"/>
        <v>10.95</v>
      </c>
      <c r="BZ28" s="3">
        <f t="shared" si="59"/>
        <v>9.08</v>
      </c>
      <c r="CA28" s="3">
        <f t="shared" si="60"/>
        <v>6.91</v>
      </c>
      <c r="CB28" s="3">
        <f t="shared" si="61"/>
        <v>6.35</v>
      </c>
      <c r="CC28" s="3">
        <f t="shared" si="62"/>
        <v>5.28</v>
      </c>
    </row>
    <row r="29" spans="1:81" x14ac:dyDescent="0.25">
      <c r="A29" s="3" t="s">
        <v>548</v>
      </c>
      <c r="B29" s="3" t="s">
        <v>35</v>
      </c>
      <c r="C29" s="3">
        <v>36.1</v>
      </c>
      <c r="D29" s="3">
        <v>10.7</v>
      </c>
      <c r="E29" s="3">
        <v>7.6</v>
      </c>
      <c r="F29" s="3">
        <v>6.3</v>
      </c>
      <c r="G29" s="3">
        <v>4.8</v>
      </c>
      <c r="H29" s="3">
        <v>4.4000000000000004</v>
      </c>
      <c r="I29" s="3">
        <v>3.65</v>
      </c>
      <c r="K29" s="3">
        <f t="shared" ref="K29:K32" si="77">ROUND(C29*0.7,2)</f>
        <v>25.27</v>
      </c>
      <c r="L29" s="3">
        <f t="shared" ref="L29:L32" si="78">ROUND(D29*0.7,2)</f>
        <v>7.49</v>
      </c>
      <c r="M29" s="3">
        <f t="shared" ref="M29:M32" si="79">ROUND(E29*0.7,2)</f>
        <v>5.32</v>
      </c>
      <c r="N29" s="3">
        <f t="shared" ref="N29:N32" si="80">ROUND(F29*0.7,2)</f>
        <v>4.41</v>
      </c>
      <c r="O29" s="3">
        <f t="shared" ref="O29:O36" si="81">ROUND(G29*0.7,2)</f>
        <v>3.36</v>
      </c>
      <c r="P29" s="3">
        <f t="shared" ref="P29:P36" si="82">ROUND(H29*0.7,2)</f>
        <v>3.08</v>
      </c>
      <c r="Q29" s="3">
        <f t="shared" ref="Q29:Q36" si="83">ROUND(I29*0.7,2)</f>
        <v>2.56</v>
      </c>
      <c r="S29" s="7">
        <f t="shared" ref="S29:S32" si="84">1-(K29/C29)</f>
        <v>0.30000000000000004</v>
      </c>
      <c r="T29" s="7">
        <f t="shared" ref="T29:T32" si="85">1-(L29/D29)</f>
        <v>0.29999999999999993</v>
      </c>
      <c r="U29" s="7">
        <f t="shared" ref="U29:U32" si="86">1-(M29/E29)</f>
        <v>0.29999999999999993</v>
      </c>
      <c r="V29" s="7">
        <f t="shared" ref="V29:V32" si="87">1-(N29/F29)</f>
        <v>0.29999999999999993</v>
      </c>
      <c r="W29" s="7">
        <f t="shared" ref="W29:W36" si="88">1-(O29/G29)</f>
        <v>0.30000000000000004</v>
      </c>
      <c r="X29" s="7">
        <f t="shared" ref="X29:X36" si="89">1-(P29/H29)</f>
        <v>0.30000000000000004</v>
      </c>
      <c r="Y29" s="7">
        <f t="shared" ref="Y29:Y36" si="90">1-(Q29/I29)</f>
        <v>0.29863013698630136</v>
      </c>
      <c r="AA29" s="3" t="s">
        <v>548</v>
      </c>
      <c r="AB29" s="3" t="s">
        <v>35</v>
      </c>
      <c r="AC29" s="3">
        <f t="shared" si="27"/>
        <v>37.119999999999997</v>
      </c>
      <c r="AD29" s="3">
        <f t="shared" si="28"/>
        <v>11</v>
      </c>
      <c r="AE29" s="3">
        <f t="shared" si="29"/>
        <v>7.8199999999999994</v>
      </c>
      <c r="AF29" s="3">
        <f t="shared" si="30"/>
        <v>6.4799999999999995</v>
      </c>
      <c r="AG29" s="3">
        <f t="shared" si="31"/>
        <v>4.9399999999999995</v>
      </c>
      <c r="AH29" s="3">
        <f t="shared" si="32"/>
        <v>4.5299999999999994</v>
      </c>
      <c r="AI29" s="3">
        <f t="shared" si="33"/>
        <v>3.76</v>
      </c>
      <c r="AK29" s="3">
        <f t="shared" si="34"/>
        <v>25.27</v>
      </c>
      <c r="AL29" s="3">
        <f t="shared" si="35"/>
        <v>7.49</v>
      </c>
      <c r="AM29" s="3">
        <f t="shared" si="36"/>
        <v>5.32</v>
      </c>
      <c r="AN29" s="3">
        <f t="shared" si="37"/>
        <v>4.41</v>
      </c>
      <c r="AO29" s="3">
        <f t="shared" si="38"/>
        <v>3.36</v>
      </c>
      <c r="AP29" s="3">
        <f t="shared" si="39"/>
        <v>3.08</v>
      </c>
      <c r="AQ29" s="3">
        <f t="shared" si="40"/>
        <v>2.56</v>
      </c>
      <c r="AS29" s="7">
        <f t="shared" si="41"/>
        <v>0.31923491379310343</v>
      </c>
      <c r="AT29" s="7">
        <f t="shared" si="4"/>
        <v>0.31909090909090909</v>
      </c>
      <c r="AU29" s="7">
        <f t="shared" si="5"/>
        <v>0.31969309462915596</v>
      </c>
      <c r="AV29" s="7">
        <f t="shared" si="6"/>
        <v>0.31944444444444442</v>
      </c>
      <c r="AW29" s="7">
        <f t="shared" si="7"/>
        <v>0.31983805668016185</v>
      </c>
      <c r="AX29" s="7">
        <f t="shared" si="8"/>
        <v>0.32008830022075041</v>
      </c>
      <c r="AY29" s="7">
        <f t="shared" si="9"/>
        <v>0.31914893617021267</v>
      </c>
      <c r="BA29" s="3" t="s">
        <v>548</v>
      </c>
      <c r="BB29" s="3" t="s">
        <v>35</v>
      </c>
      <c r="BC29" s="3">
        <f t="shared" si="42"/>
        <v>38.419999999999995</v>
      </c>
      <c r="BD29" s="3">
        <f t="shared" si="43"/>
        <v>11.39</v>
      </c>
      <c r="BE29" s="3">
        <f t="shared" si="44"/>
        <v>8.1</v>
      </c>
      <c r="BF29" s="3">
        <f t="shared" si="45"/>
        <v>6.71</v>
      </c>
      <c r="BG29" s="3">
        <f t="shared" si="46"/>
        <v>5.12</v>
      </c>
      <c r="BH29" s="3">
        <f t="shared" si="47"/>
        <v>4.6899999999999995</v>
      </c>
      <c r="BI29" s="3">
        <f t="shared" si="48"/>
        <v>3.9</v>
      </c>
      <c r="BK29" s="3" t="s">
        <v>548</v>
      </c>
      <c r="BL29" s="3" t="s">
        <v>35</v>
      </c>
      <c r="BM29" s="3">
        <f t="shared" si="49"/>
        <v>39.65</v>
      </c>
      <c r="BN29" s="3">
        <f t="shared" si="50"/>
        <v>11.75</v>
      </c>
      <c r="BO29" s="3">
        <f t="shared" si="51"/>
        <v>8.36</v>
      </c>
      <c r="BP29" s="3">
        <f t="shared" si="52"/>
        <v>6.92</v>
      </c>
      <c r="BQ29" s="3">
        <f t="shared" si="53"/>
        <v>5.28</v>
      </c>
      <c r="BR29" s="3">
        <f t="shared" si="54"/>
        <v>4.84</v>
      </c>
      <c r="BS29" s="3">
        <f t="shared" si="55"/>
        <v>4.0199999999999996</v>
      </c>
      <c r="BU29" s="3" t="s">
        <v>548</v>
      </c>
      <c r="BV29" s="3" t="s">
        <v>35</v>
      </c>
      <c r="BW29" s="3">
        <f t="shared" si="56"/>
        <v>41.59</v>
      </c>
      <c r="BX29" s="3">
        <f t="shared" si="57"/>
        <v>12.33</v>
      </c>
      <c r="BY29" s="3">
        <f t="shared" si="58"/>
        <v>8.77</v>
      </c>
      <c r="BZ29" s="3">
        <f t="shared" si="59"/>
        <v>7.26</v>
      </c>
      <c r="CA29" s="3">
        <f t="shared" si="60"/>
        <v>5.54</v>
      </c>
      <c r="CB29" s="3">
        <f t="shared" si="61"/>
        <v>5.08</v>
      </c>
      <c r="CC29" s="3">
        <f t="shared" si="62"/>
        <v>4.22</v>
      </c>
    </row>
    <row r="30" spans="1:81" x14ac:dyDescent="0.25">
      <c r="A30" s="3" t="s">
        <v>548</v>
      </c>
      <c r="B30" s="3" t="s">
        <v>36</v>
      </c>
      <c r="C30" s="3">
        <v>48</v>
      </c>
      <c r="D30" s="3">
        <v>11.77</v>
      </c>
      <c r="E30" s="3">
        <v>8.36</v>
      </c>
      <c r="F30" s="3">
        <v>6.9300000000000006</v>
      </c>
      <c r="G30" s="3">
        <v>5.28</v>
      </c>
      <c r="H30" s="3">
        <v>4.8400000000000007</v>
      </c>
      <c r="I30" s="3">
        <v>4.0150000000000006</v>
      </c>
      <c r="K30" s="3">
        <f t="shared" si="77"/>
        <v>33.6</v>
      </c>
      <c r="L30" s="3">
        <f t="shared" si="78"/>
        <v>8.24</v>
      </c>
      <c r="M30" s="3">
        <f t="shared" si="79"/>
        <v>5.85</v>
      </c>
      <c r="N30" s="3">
        <f t="shared" si="80"/>
        <v>4.8499999999999996</v>
      </c>
      <c r="O30" s="3">
        <f t="shared" si="81"/>
        <v>3.7</v>
      </c>
      <c r="P30" s="3">
        <f t="shared" si="82"/>
        <v>3.39</v>
      </c>
      <c r="Q30" s="3">
        <f t="shared" si="83"/>
        <v>2.81</v>
      </c>
      <c r="S30" s="7">
        <f t="shared" si="84"/>
        <v>0.29999999999999993</v>
      </c>
      <c r="T30" s="7">
        <f t="shared" si="85"/>
        <v>0.29991503823279519</v>
      </c>
      <c r="U30" s="7">
        <f t="shared" si="86"/>
        <v>0.30023923444976075</v>
      </c>
      <c r="V30" s="7">
        <f t="shared" si="87"/>
        <v>0.30014430014430027</v>
      </c>
      <c r="W30" s="7">
        <f t="shared" si="88"/>
        <v>0.2992424242424242</v>
      </c>
      <c r="X30" s="7">
        <f t="shared" si="89"/>
        <v>0.29958677685950419</v>
      </c>
      <c r="Y30" s="7">
        <f t="shared" si="90"/>
        <v>0.30012453300124542</v>
      </c>
      <c r="AA30" s="3" t="s">
        <v>548</v>
      </c>
      <c r="AB30" s="3" t="s">
        <v>36</v>
      </c>
      <c r="AC30" s="3">
        <f t="shared" si="27"/>
        <v>49.35</v>
      </c>
      <c r="AD30" s="3">
        <f t="shared" si="28"/>
        <v>12.1</v>
      </c>
      <c r="AE30" s="3">
        <f t="shared" si="29"/>
        <v>8.6</v>
      </c>
      <c r="AF30" s="3">
        <f t="shared" si="30"/>
        <v>7.13</v>
      </c>
      <c r="AG30" s="3">
        <f t="shared" si="31"/>
        <v>5.43</v>
      </c>
      <c r="AH30" s="3">
        <f t="shared" si="32"/>
        <v>4.9799999999999995</v>
      </c>
      <c r="AI30" s="3">
        <f t="shared" si="33"/>
        <v>4.13</v>
      </c>
      <c r="AK30" s="3">
        <f t="shared" si="34"/>
        <v>33.6</v>
      </c>
      <c r="AL30" s="3">
        <f t="shared" si="35"/>
        <v>8.24</v>
      </c>
      <c r="AM30" s="3">
        <f t="shared" si="36"/>
        <v>5.85</v>
      </c>
      <c r="AN30" s="3">
        <f t="shared" si="37"/>
        <v>4.8499999999999996</v>
      </c>
      <c r="AO30" s="3">
        <f t="shared" si="38"/>
        <v>3.7</v>
      </c>
      <c r="AP30" s="3">
        <f t="shared" si="39"/>
        <v>3.39</v>
      </c>
      <c r="AQ30" s="3">
        <f t="shared" si="40"/>
        <v>2.81</v>
      </c>
      <c r="AS30" s="7">
        <f t="shared" si="41"/>
        <v>0.31914893617021278</v>
      </c>
      <c r="AT30" s="7">
        <f t="shared" si="4"/>
        <v>0.31900826446280983</v>
      </c>
      <c r="AU30" s="7">
        <f t="shared" si="5"/>
        <v>0.31976744186046513</v>
      </c>
      <c r="AV30" s="7">
        <f t="shared" si="6"/>
        <v>0.31977559607293127</v>
      </c>
      <c r="AW30" s="7">
        <f t="shared" si="7"/>
        <v>0.31860036832412519</v>
      </c>
      <c r="AX30" s="7">
        <f t="shared" si="8"/>
        <v>0.3192771084337348</v>
      </c>
      <c r="AY30" s="7">
        <f t="shared" si="9"/>
        <v>0.31961259079903148</v>
      </c>
      <c r="BA30" s="3" t="s">
        <v>548</v>
      </c>
      <c r="BB30" s="3" t="s">
        <v>36</v>
      </c>
      <c r="BC30" s="3">
        <f t="shared" si="42"/>
        <v>51.08</v>
      </c>
      <c r="BD30" s="3">
        <f t="shared" si="43"/>
        <v>12.53</v>
      </c>
      <c r="BE30" s="3">
        <f t="shared" si="44"/>
        <v>8.91</v>
      </c>
      <c r="BF30" s="3">
        <f t="shared" si="45"/>
        <v>7.38</v>
      </c>
      <c r="BG30" s="3">
        <f t="shared" si="46"/>
        <v>5.63</v>
      </c>
      <c r="BH30" s="3">
        <f t="shared" si="47"/>
        <v>5.16</v>
      </c>
      <c r="BI30" s="3">
        <f t="shared" si="48"/>
        <v>4.2799999999999994</v>
      </c>
      <c r="BK30" s="3" t="s">
        <v>548</v>
      </c>
      <c r="BL30" s="3" t="s">
        <v>36</v>
      </c>
      <c r="BM30" s="3">
        <f t="shared" si="49"/>
        <v>52.71</v>
      </c>
      <c r="BN30" s="3">
        <f t="shared" si="50"/>
        <v>12.93</v>
      </c>
      <c r="BO30" s="3">
        <f t="shared" si="51"/>
        <v>9.1999999999999993</v>
      </c>
      <c r="BP30" s="3">
        <f t="shared" si="52"/>
        <v>7.62</v>
      </c>
      <c r="BQ30" s="3">
        <f t="shared" si="53"/>
        <v>5.81</v>
      </c>
      <c r="BR30" s="3">
        <f t="shared" si="54"/>
        <v>5.33</v>
      </c>
      <c r="BS30" s="3">
        <f t="shared" si="55"/>
        <v>4.42</v>
      </c>
      <c r="BU30" s="3" t="s">
        <v>548</v>
      </c>
      <c r="BV30" s="3" t="s">
        <v>36</v>
      </c>
      <c r="BW30" s="3">
        <f t="shared" si="56"/>
        <v>55.29</v>
      </c>
      <c r="BX30" s="3">
        <f t="shared" si="57"/>
        <v>13.56</v>
      </c>
      <c r="BY30" s="3">
        <f t="shared" si="58"/>
        <v>9.65</v>
      </c>
      <c r="BZ30" s="3">
        <f t="shared" si="59"/>
        <v>7.99</v>
      </c>
      <c r="CA30" s="3">
        <f t="shared" si="60"/>
        <v>6.09</v>
      </c>
      <c r="CB30" s="3">
        <f t="shared" si="61"/>
        <v>5.59</v>
      </c>
      <c r="CC30" s="3">
        <f t="shared" si="62"/>
        <v>4.6399999999999997</v>
      </c>
    </row>
    <row r="31" spans="1:81" x14ac:dyDescent="0.25">
      <c r="A31" s="3" t="s">
        <v>548</v>
      </c>
      <c r="B31" s="3" t="s">
        <v>37</v>
      </c>
      <c r="C31" s="3">
        <v>60</v>
      </c>
      <c r="D31" s="3">
        <v>12.304999999999998</v>
      </c>
      <c r="E31" s="3">
        <v>8.7399999999999984</v>
      </c>
      <c r="F31" s="3">
        <v>7.2449999999999992</v>
      </c>
      <c r="G31" s="3">
        <v>5.52</v>
      </c>
      <c r="H31" s="3">
        <v>5.0599999999999996</v>
      </c>
      <c r="I31" s="3">
        <v>4.1974999999999998</v>
      </c>
      <c r="K31" s="3">
        <f t="shared" si="77"/>
        <v>42</v>
      </c>
      <c r="L31" s="3">
        <f t="shared" si="78"/>
        <v>8.61</v>
      </c>
      <c r="M31" s="3">
        <f t="shared" si="79"/>
        <v>6.12</v>
      </c>
      <c r="N31" s="3">
        <f t="shared" si="80"/>
        <v>5.07</v>
      </c>
      <c r="O31" s="3">
        <f t="shared" si="81"/>
        <v>3.86</v>
      </c>
      <c r="P31" s="3">
        <f t="shared" si="82"/>
        <v>3.54</v>
      </c>
      <c r="Q31" s="3">
        <f t="shared" si="83"/>
        <v>2.94</v>
      </c>
      <c r="S31" s="7">
        <f t="shared" si="84"/>
        <v>0.30000000000000004</v>
      </c>
      <c r="T31" s="7">
        <f t="shared" si="85"/>
        <v>0.30028443722064191</v>
      </c>
      <c r="U31" s="7">
        <f t="shared" si="86"/>
        <v>0.29977116704805473</v>
      </c>
      <c r="V31" s="7">
        <f t="shared" si="87"/>
        <v>0.30020703933747406</v>
      </c>
      <c r="W31" s="7">
        <f t="shared" si="88"/>
        <v>0.30072463768115942</v>
      </c>
      <c r="X31" s="7">
        <f t="shared" si="89"/>
        <v>0.30039525691699598</v>
      </c>
      <c r="Y31" s="7">
        <f t="shared" si="90"/>
        <v>0.29958308516974386</v>
      </c>
      <c r="AA31" s="3" t="s">
        <v>548</v>
      </c>
      <c r="AB31" s="3" t="s">
        <v>37</v>
      </c>
      <c r="AC31" s="3">
        <f t="shared" si="27"/>
        <v>61.68</v>
      </c>
      <c r="AD31" s="3">
        <f t="shared" si="28"/>
        <v>12.65</v>
      </c>
      <c r="AE31" s="3">
        <f t="shared" si="29"/>
        <v>8.99</v>
      </c>
      <c r="AF31" s="3">
        <f t="shared" si="30"/>
        <v>7.45</v>
      </c>
      <c r="AG31" s="3">
        <f t="shared" si="31"/>
        <v>5.68</v>
      </c>
      <c r="AH31" s="3">
        <f t="shared" si="32"/>
        <v>5.21</v>
      </c>
      <c r="AI31" s="3">
        <f t="shared" si="33"/>
        <v>4.3199999999999994</v>
      </c>
      <c r="AK31" s="3">
        <f t="shared" si="34"/>
        <v>42</v>
      </c>
      <c r="AL31" s="3">
        <f t="shared" si="35"/>
        <v>8.61</v>
      </c>
      <c r="AM31" s="3">
        <f t="shared" si="36"/>
        <v>6.12</v>
      </c>
      <c r="AN31" s="3">
        <f t="shared" si="37"/>
        <v>5.07</v>
      </c>
      <c r="AO31" s="3">
        <f t="shared" si="38"/>
        <v>3.86</v>
      </c>
      <c r="AP31" s="3">
        <f t="shared" si="39"/>
        <v>3.54</v>
      </c>
      <c r="AQ31" s="3">
        <f t="shared" si="40"/>
        <v>2.94</v>
      </c>
      <c r="AS31" s="7">
        <f t="shared" si="41"/>
        <v>0.31906614785992216</v>
      </c>
      <c r="AT31" s="7">
        <f t="shared" si="4"/>
        <v>0.31936758893280637</v>
      </c>
      <c r="AU31" s="7">
        <f t="shared" si="5"/>
        <v>0.3192436040044494</v>
      </c>
      <c r="AV31" s="7">
        <f t="shared" si="6"/>
        <v>0.31946308724832218</v>
      </c>
      <c r="AW31" s="7">
        <f t="shared" si="7"/>
        <v>0.32042253521126762</v>
      </c>
      <c r="AX31" s="7">
        <f t="shared" si="8"/>
        <v>0.32053742802303264</v>
      </c>
      <c r="AY31" s="7">
        <f t="shared" si="9"/>
        <v>0.31944444444444431</v>
      </c>
      <c r="BA31" s="3" t="s">
        <v>548</v>
      </c>
      <c r="BB31" s="3" t="s">
        <v>37</v>
      </c>
      <c r="BC31" s="3">
        <f t="shared" si="42"/>
        <v>63.839999999999996</v>
      </c>
      <c r="BD31" s="3">
        <f t="shared" si="43"/>
        <v>13.1</v>
      </c>
      <c r="BE31" s="3">
        <f t="shared" si="44"/>
        <v>9.31</v>
      </c>
      <c r="BF31" s="3">
        <f t="shared" si="45"/>
        <v>7.72</v>
      </c>
      <c r="BG31" s="3">
        <f t="shared" si="46"/>
        <v>5.88</v>
      </c>
      <c r="BH31" s="3">
        <f t="shared" si="47"/>
        <v>5.3999999999999995</v>
      </c>
      <c r="BI31" s="3">
        <f t="shared" si="48"/>
        <v>4.4799999999999995</v>
      </c>
      <c r="BK31" s="3" t="s">
        <v>548</v>
      </c>
      <c r="BL31" s="3" t="s">
        <v>37</v>
      </c>
      <c r="BM31" s="3">
        <f t="shared" si="49"/>
        <v>65.88</v>
      </c>
      <c r="BN31" s="3">
        <f t="shared" si="50"/>
        <v>13.52</v>
      </c>
      <c r="BO31" s="3">
        <f t="shared" si="51"/>
        <v>9.61</v>
      </c>
      <c r="BP31" s="3">
        <f t="shared" si="52"/>
        <v>7.97</v>
      </c>
      <c r="BQ31" s="3">
        <f t="shared" si="53"/>
        <v>6.07</v>
      </c>
      <c r="BR31" s="3">
        <f t="shared" si="54"/>
        <v>5.57</v>
      </c>
      <c r="BS31" s="3">
        <f t="shared" si="55"/>
        <v>4.62</v>
      </c>
      <c r="BU31" s="3" t="s">
        <v>548</v>
      </c>
      <c r="BV31" s="3" t="s">
        <v>37</v>
      </c>
      <c r="BW31" s="3">
        <f t="shared" si="56"/>
        <v>69.11</v>
      </c>
      <c r="BX31" s="3">
        <f t="shared" si="57"/>
        <v>14.18</v>
      </c>
      <c r="BY31" s="3">
        <f t="shared" si="58"/>
        <v>10.08</v>
      </c>
      <c r="BZ31" s="3">
        <f t="shared" si="59"/>
        <v>8.36</v>
      </c>
      <c r="CA31" s="3">
        <f t="shared" si="60"/>
        <v>6.37</v>
      </c>
      <c r="CB31" s="3">
        <f t="shared" si="61"/>
        <v>5.84</v>
      </c>
      <c r="CC31" s="3">
        <f t="shared" si="62"/>
        <v>4.8499999999999996</v>
      </c>
    </row>
    <row r="32" spans="1:81" x14ac:dyDescent="0.25">
      <c r="A32" s="3" t="s">
        <v>548</v>
      </c>
      <c r="B32" s="3" t="s">
        <v>9</v>
      </c>
      <c r="C32" s="3">
        <v>37.905000000000001</v>
      </c>
      <c r="D32" s="3">
        <v>11.234999999999999</v>
      </c>
      <c r="E32" s="3">
        <v>7.9799999999999995</v>
      </c>
      <c r="F32" s="3">
        <v>6.6150000000000002</v>
      </c>
      <c r="G32" s="3">
        <v>5.04</v>
      </c>
      <c r="H32" s="3">
        <v>4.620000000000001</v>
      </c>
      <c r="I32" s="3">
        <v>3.8325</v>
      </c>
      <c r="K32" s="3">
        <f t="shared" si="77"/>
        <v>26.53</v>
      </c>
      <c r="L32" s="3">
        <f t="shared" si="78"/>
        <v>7.86</v>
      </c>
      <c r="M32" s="3">
        <f t="shared" si="79"/>
        <v>5.59</v>
      </c>
      <c r="N32" s="3">
        <f t="shared" si="80"/>
        <v>4.63</v>
      </c>
      <c r="O32" s="3">
        <f t="shared" si="81"/>
        <v>3.53</v>
      </c>
      <c r="P32" s="3">
        <f t="shared" si="82"/>
        <v>3.23</v>
      </c>
      <c r="Q32" s="3">
        <f t="shared" si="83"/>
        <v>2.68</v>
      </c>
      <c r="S32" s="7">
        <f t="shared" si="84"/>
        <v>0.30009233610341646</v>
      </c>
      <c r="T32" s="7">
        <f t="shared" si="85"/>
        <v>0.3004005340453938</v>
      </c>
      <c r="U32" s="7">
        <f t="shared" si="86"/>
        <v>0.29949874686716793</v>
      </c>
      <c r="V32" s="7">
        <f t="shared" si="87"/>
        <v>0.30007558578987159</v>
      </c>
      <c r="W32" s="7">
        <f t="shared" si="88"/>
        <v>0.29960317460317465</v>
      </c>
      <c r="X32" s="7">
        <f t="shared" si="89"/>
        <v>0.30086580086580106</v>
      </c>
      <c r="Y32" s="7">
        <f t="shared" si="90"/>
        <v>0.30071754729288969</v>
      </c>
      <c r="AA32" s="3" t="s">
        <v>548</v>
      </c>
      <c r="AB32" s="3" t="s">
        <v>9</v>
      </c>
      <c r="AC32" s="3">
        <f t="shared" si="27"/>
        <v>38.97</v>
      </c>
      <c r="AD32" s="3">
        <f t="shared" si="28"/>
        <v>11.549999999999999</v>
      </c>
      <c r="AE32" s="3">
        <f t="shared" si="29"/>
        <v>8.2099999999999991</v>
      </c>
      <c r="AF32" s="3">
        <f t="shared" si="30"/>
        <v>6.81</v>
      </c>
      <c r="AG32" s="3">
        <f t="shared" si="31"/>
        <v>5.1899999999999995</v>
      </c>
      <c r="AH32" s="3">
        <f t="shared" si="32"/>
        <v>4.75</v>
      </c>
      <c r="AI32" s="3">
        <f t="shared" si="33"/>
        <v>3.94</v>
      </c>
      <c r="AK32" s="3">
        <f t="shared" si="34"/>
        <v>26.53</v>
      </c>
      <c r="AL32" s="3">
        <f t="shared" si="35"/>
        <v>7.86</v>
      </c>
      <c r="AM32" s="3">
        <f t="shared" si="36"/>
        <v>5.59</v>
      </c>
      <c r="AN32" s="3">
        <f t="shared" si="37"/>
        <v>4.63</v>
      </c>
      <c r="AO32" s="3">
        <f t="shared" si="38"/>
        <v>3.53</v>
      </c>
      <c r="AP32" s="3">
        <f t="shared" si="39"/>
        <v>3.23</v>
      </c>
      <c r="AQ32" s="3">
        <f t="shared" si="40"/>
        <v>2.68</v>
      </c>
      <c r="AS32" s="7">
        <f t="shared" si="41"/>
        <v>0.3192199127534</v>
      </c>
      <c r="AT32" s="7">
        <f t="shared" si="4"/>
        <v>0.31948051948051936</v>
      </c>
      <c r="AU32" s="7">
        <f t="shared" si="5"/>
        <v>0.31912302070645548</v>
      </c>
      <c r="AV32" s="7">
        <f t="shared" si="6"/>
        <v>0.32011747430249626</v>
      </c>
      <c r="AW32" s="7">
        <f t="shared" si="7"/>
        <v>0.31984585741811178</v>
      </c>
      <c r="AX32" s="7">
        <f t="shared" si="8"/>
        <v>0.31999999999999995</v>
      </c>
      <c r="AY32" s="7">
        <f t="shared" si="9"/>
        <v>0.31979695431472077</v>
      </c>
      <c r="BA32" s="3" t="s">
        <v>548</v>
      </c>
      <c r="BB32" s="3" t="s">
        <v>9</v>
      </c>
      <c r="BC32" s="3">
        <f t="shared" si="42"/>
        <v>40.339999999999996</v>
      </c>
      <c r="BD32" s="3">
        <f t="shared" si="43"/>
        <v>11.959999999999999</v>
      </c>
      <c r="BE32" s="3">
        <f t="shared" si="44"/>
        <v>8.5</v>
      </c>
      <c r="BF32" s="3">
        <f t="shared" si="45"/>
        <v>7.05</v>
      </c>
      <c r="BG32" s="3">
        <f t="shared" si="46"/>
        <v>5.38</v>
      </c>
      <c r="BH32" s="3">
        <f t="shared" si="47"/>
        <v>4.92</v>
      </c>
      <c r="BI32" s="3">
        <f t="shared" si="48"/>
        <v>4.08</v>
      </c>
      <c r="BK32" s="3" t="s">
        <v>548</v>
      </c>
      <c r="BL32" s="3" t="s">
        <v>9</v>
      </c>
      <c r="BM32" s="3">
        <f t="shared" si="49"/>
        <v>41.63</v>
      </c>
      <c r="BN32" s="3">
        <f t="shared" si="50"/>
        <v>12.34</v>
      </c>
      <c r="BO32" s="3">
        <f t="shared" si="51"/>
        <v>8.77</v>
      </c>
      <c r="BP32" s="3">
        <f t="shared" si="52"/>
        <v>7.28</v>
      </c>
      <c r="BQ32" s="3">
        <f t="shared" si="53"/>
        <v>5.55</v>
      </c>
      <c r="BR32" s="3">
        <f t="shared" si="54"/>
        <v>5.08</v>
      </c>
      <c r="BS32" s="3">
        <f t="shared" si="55"/>
        <v>4.21</v>
      </c>
      <c r="BU32" s="3" t="s">
        <v>548</v>
      </c>
      <c r="BV32" s="3" t="s">
        <v>9</v>
      </c>
      <c r="BW32" s="3">
        <f t="shared" si="56"/>
        <v>43.67</v>
      </c>
      <c r="BX32" s="3">
        <f t="shared" si="57"/>
        <v>12.94</v>
      </c>
      <c r="BY32" s="3">
        <f t="shared" si="58"/>
        <v>9.1999999999999993</v>
      </c>
      <c r="BZ32" s="3">
        <f t="shared" si="59"/>
        <v>7.64</v>
      </c>
      <c r="CA32" s="3">
        <f t="shared" si="60"/>
        <v>5.82</v>
      </c>
      <c r="CB32" s="3">
        <f t="shared" si="61"/>
        <v>5.33</v>
      </c>
      <c r="CC32" s="3">
        <f t="shared" si="62"/>
        <v>4.42</v>
      </c>
    </row>
    <row r="33" spans="1:81" x14ac:dyDescent="0.25">
      <c r="A33" s="3" t="s">
        <v>548</v>
      </c>
      <c r="B33" s="3" t="s">
        <v>34</v>
      </c>
      <c r="C33" s="3">
        <v>37.905000000000001</v>
      </c>
      <c r="D33" s="3">
        <v>11.234999999999999</v>
      </c>
      <c r="E33" s="3">
        <v>7.9799999999999995</v>
      </c>
      <c r="F33" s="3">
        <v>6.6150000000000002</v>
      </c>
      <c r="G33" s="3">
        <v>5.04</v>
      </c>
      <c r="H33" s="3">
        <v>4.620000000000001</v>
      </c>
      <c r="I33" s="3">
        <v>3.8325</v>
      </c>
      <c r="K33" s="3">
        <f t="shared" ref="K33" si="91">ROUND(C33*0.7,2)</f>
        <v>26.53</v>
      </c>
      <c r="L33" s="3">
        <f t="shared" ref="L33" si="92">ROUND(D33*0.7,2)</f>
        <v>7.86</v>
      </c>
      <c r="M33" s="3">
        <f t="shared" ref="M33" si="93">ROUND(E33*0.7,2)</f>
        <v>5.59</v>
      </c>
      <c r="N33" s="3">
        <f t="shared" ref="N33" si="94">ROUND(F33*0.7,2)</f>
        <v>4.63</v>
      </c>
      <c r="O33" s="3">
        <f t="shared" ref="O33" si="95">ROUND(G33*0.7,2)</f>
        <v>3.53</v>
      </c>
      <c r="P33" s="3">
        <f t="shared" ref="P33" si="96">ROUND(H33*0.7,2)</f>
        <v>3.23</v>
      </c>
      <c r="Q33" s="3">
        <f t="shared" ref="Q33" si="97">ROUND(I33*0.7,2)</f>
        <v>2.68</v>
      </c>
      <c r="S33" s="7">
        <f t="shared" ref="S33" si="98">1-(K33/C33)</f>
        <v>0.30009233610341646</v>
      </c>
      <c r="T33" s="7">
        <f t="shared" ref="T33" si="99">1-(L33/D33)</f>
        <v>0.3004005340453938</v>
      </c>
      <c r="U33" s="7">
        <f t="shared" ref="U33" si="100">1-(M33/E33)</f>
        <v>0.29949874686716793</v>
      </c>
      <c r="V33" s="7">
        <f t="shared" ref="V33" si="101">1-(N33/F33)</f>
        <v>0.30007558578987159</v>
      </c>
      <c r="W33" s="7">
        <f t="shared" ref="W33" si="102">1-(O33/G33)</f>
        <v>0.29960317460317465</v>
      </c>
      <c r="X33" s="7">
        <f t="shared" ref="X33" si="103">1-(P33/H33)</f>
        <v>0.30086580086580106</v>
      </c>
      <c r="Y33" s="7">
        <f t="shared" ref="Y33" si="104">1-(Q33/I33)</f>
        <v>0.30071754729288969</v>
      </c>
      <c r="AA33" s="3" t="s">
        <v>548</v>
      </c>
      <c r="AB33" s="3" t="s">
        <v>34</v>
      </c>
      <c r="AC33" s="3">
        <f t="shared" si="27"/>
        <v>38.97</v>
      </c>
      <c r="AD33" s="3">
        <f t="shared" si="28"/>
        <v>11.549999999999999</v>
      </c>
      <c r="AE33" s="3">
        <f t="shared" si="29"/>
        <v>8.2099999999999991</v>
      </c>
      <c r="AF33" s="3">
        <f t="shared" si="30"/>
        <v>6.81</v>
      </c>
      <c r="AG33" s="3">
        <f t="shared" si="31"/>
        <v>5.1899999999999995</v>
      </c>
      <c r="AH33" s="3">
        <f t="shared" si="32"/>
        <v>4.75</v>
      </c>
      <c r="AI33" s="3">
        <f t="shared" si="33"/>
        <v>3.94</v>
      </c>
      <c r="AK33" s="3">
        <f t="shared" si="34"/>
        <v>26.53</v>
      </c>
      <c r="AL33" s="3">
        <f t="shared" si="35"/>
        <v>7.86</v>
      </c>
      <c r="AM33" s="3">
        <f t="shared" si="36"/>
        <v>5.59</v>
      </c>
      <c r="AN33" s="3">
        <f t="shared" si="37"/>
        <v>4.63</v>
      </c>
      <c r="AO33" s="3">
        <f t="shared" si="38"/>
        <v>3.53</v>
      </c>
      <c r="AP33" s="3">
        <f t="shared" si="39"/>
        <v>3.23</v>
      </c>
      <c r="AQ33" s="3">
        <f t="shared" si="40"/>
        <v>2.68</v>
      </c>
      <c r="AS33" s="7">
        <f t="shared" si="41"/>
        <v>0.3192199127534</v>
      </c>
      <c r="AT33" s="7">
        <f t="shared" si="4"/>
        <v>0.31948051948051936</v>
      </c>
      <c r="AU33" s="7">
        <f t="shared" si="5"/>
        <v>0.31912302070645548</v>
      </c>
      <c r="AV33" s="7">
        <f t="shared" si="6"/>
        <v>0.32011747430249626</v>
      </c>
      <c r="AW33" s="7">
        <f t="shared" si="7"/>
        <v>0.31984585741811178</v>
      </c>
      <c r="AX33" s="7">
        <f t="shared" si="8"/>
        <v>0.31999999999999995</v>
      </c>
      <c r="AY33" s="7">
        <f t="shared" si="9"/>
        <v>0.31979695431472077</v>
      </c>
      <c r="BA33" s="3" t="s">
        <v>548</v>
      </c>
      <c r="BB33" s="3" t="s">
        <v>34</v>
      </c>
      <c r="BC33" s="3">
        <f t="shared" si="42"/>
        <v>40.339999999999996</v>
      </c>
      <c r="BD33" s="3">
        <f t="shared" si="43"/>
        <v>11.959999999999999</v>
      </c>
      <c r="BE33" s="3">
        <f t="shared" si="44"/>
        <v>8.5</v>
      </c>
      <c r="BF33" s="3">
        <f t="shared" si="45"/>
        <v>7.05</v>
      </c>
      <c r="BG33" s="3">
        <f t="shared" si="46"/>
        <v>5.38</v>
      </c>
      <c r="BH33" s="3">
        <f t="shared" si="47"/>
        <v>4.92</v>
      </c>
      <c r="BI33" s="3">
        <f t="shared" si="48"/>
        <v>4.08</v>
      </c>
      <c r="BK33" s="3" t="s">
        <v>548</v>
      </c>
      <c r="BL33" s="3" t="s">
        <v>34</v>
      </c>
      <c r="BM33" s="3">
        <f t="shared" si="49"/>
        <v>41.63</v>
      </c>
      <c r="BN33" s="3">
        <f t="shared" si="50"/>
        <v>12.34</v>
      </c>
      <c r="BO33" s="3">
        <f t="shared" si="51"/>
        <v>8.77</v>
      </c>
      <c r="BP33" s="3">
        <f t="shared" si="52"/>
        <v>7.28</v>
      </c>
      <c r="BQ33" s="3">
        <f t="shared" si="53"/>
        <v>5.55</v>
      </c>
      <c r="BR33" s="3">
        <f t="shared" si="54"/>
        <v>5.08</v>
      </c>
      <c r="BS33" s="3">
        <f t="shared" si="55"/>
        <v>4.21</v>
      </c>
      <c r="BU33" s="3" t="s">
        <v>548</v>
      </c>
      <c r="BV33" s="3" t="s">
        <v>34</v>
      </c>
      <c r="BW33" s="3">
        <f t="shared" si="56"/>
        <v>43.67</v>
      </c>
      <c r="BX33" s="3">
        <f t="shared" si="57"/>
        <v>12.94</v>
      </c>
      <c r="BY33" s="3">
        <f t="shared" si="58"/>
        <v>9.1999999999999993</v>
      </c>
      <c r="BZ33" s="3">
        <f t="shared" si="59"/>
        <v>7.64</v>
      </c>
      <c r="CA33" s="3">
        <f t="shared" si="60"/>
        <v>5.82</v>
      </c>
      <c r="CB33" s="3">
        <f t="shared" si="61"/>
        <v>5.33</v>
      </c>
      <c r="CC33" s="3">
        <f t="shared" si="62"/>
        <v>4.42</v>
      </c>
    </row>
    <row r="34" spans="1:81" x14ac:dyDescent="0.25">
      <c r="A34" s="3" t="s">
        <v>548</v>
      </c>
      <c r="B34" s="3" t="s">
        <v>3</v>
      </c>
      <c r="C34" s="3">
        <v>32.5</v>
      </c>
      <c r="D34" s="3">
        <v>6.98</v>
      </c>
      <c r="E34" s="3">
        <v>3.97</v>
      </c>
      <c r="F34" s="3">
        <v>3.24</v>
      </c>
      <c r="G34" s="3">
        <v>3.07</v>
      </c>
      <c r="H34" s="3">
        <v>2.87</v>
      </c>
      <c r="I34" s="3">
        <v>2.38</v>
      </c>
      <c r="K34" s="3">
        <f t="shared" ref="K34:N36" si="105">ROUND(C34*0.7,2)</f>
        <v>22.75</v>
      </c>
      <c r="L34" s="3">
        <f t="shared" si="105"/>
        <v>4.8899999999999997</v>
      </c>
      <c r="M34" s="3">
        <f t="shared" si="105"/>
        <v>2.78</v>
      </c>
      <c r="N34" s="3">
        <f t="shared" si="105"/>
        <v>2.27</v>
      </c>
      <c r="O34" s="3">
        <f t="shared" si="81"/>
        <v>2.15</v>
      </c>
      <c r="P34" s="3">
        <f t="shared" si="82"/>
        <v>2.0099999999999998</v>
      </c>
      <c r="Q34" s="3">
        <f t="shared" si="83"/>
        <v>1.67</v>
      </c>
      <c r="S34" s="7">
        <f t="shared" ref="S34:V36" si="106">1-(K34/C34)</f>
        <v>0.30000000000000004</v>
      </c>
      <c r="T34" s="7">
        <f t="shared" si="106"/>
        <v>0.29942693409742127</v>
      </c>
      <c r="U34" s="7">
        <f t="shared" si="106"/>
        <v>0.29974811083123432</v>
      </c>
      <c r="V34" s="7">
        <f t="shared" si="106"/>
        <v>0.29938271604938271</v>
      </c>
      <c r="W34" s="7">
        <f t="shared" si="88"/>
        <v>0.29967426710097722</v>
      </c>
      <c r="X34" s="7">
        <f t="shared" si="89"/>
        <v>0.29965156794425096</v>
      </c>
      <c r="Y34" s="7">
        <f t="shared" si="90"/>
        <v>0.29831932773109249</v>
      </c>
      <c r="AA34" s="3" t="s">
        <v>548</v>
      </c>
      <c r="AB34" s="3" t="s">
        <v>3</v>
      </c>
      <c r="AC34" s="3">
        <f t="shared" si="27"/>
        <v>33.409999999999997</v>
      </c>
      <c r="AD34" s="3">
        <f t="shared" si="28"/>
        <v>7.18</v>
      </c>
      <c r="AE34" s="3">
        <f t="shared" si="29"/>
        <v>4.09</v>
      </c>
      <c r="AF34" s="3">
        <f t="shared" si="30"/>
        <v>3.34</v>
      </c>
      <c r="AG34" s="3">
        <f t="shared" si="31"/>
        <v>3.1599999999999997</v>
      </c>
      <c r="AH34" s="3">
        <f t="shared" si="32"/>
        <v>2.96</v>
      </c>
      <c r="AI34" s="3">
        <f t="shared" si="33"/>
        <v>2.4499999999999997</v>
      </c>
      <c r="AK34" s="3">
        <f t="shared" si="34"/>
        <v>22.75</v>
      </c>
      <c r="AL34" s="3">
        <f t="shared" si="35"/>
        <v>4.8899999999999997</v>
      </c>
      <c r="AM34" s="3">
        <f t="shared" si="36"/>
        <v>2.78</v>
      </c>
      <c r="AN34" s="3">
        <f t="shared" si="37"/>
        <v>2.27</v>
      </c>
      <c r="AO34" s="3">
        <f t="shared" si="38"/>
        <v>2.15</v>
      </c>
      <c r="AP34" s="3">
        <f t="shared" si="39"/>
        <v>2.0099999999999998</v>
      </c>
      <c r="AQ34" s="3">
        <f t="shared" si="40"/>
        <v>1.67</v>
      </c>
      <c r="AS34" s="7">
        <f t="shared" si="41"/>
        <v>0.31906614785992216</v>
      </c>
      <c r="AT34" s="7">
        <f t="shared" si="4"/>
        <v>0.31894150417827305</v>
      </c>
      <c r="AU34" s="7">
        <f t="shared" si="5"/>
        <v>0.32029339853300731</v>
      </c>
      <c r="AV34" s="7">
        <f t="shared" si="6"/>
        <v>0.32035928143712566</v>
      </c>
      <c r="AW34" s="7">
        <f t="shared" si="7"/>
        <v>0.31962025316455689</v>
      </c>
      <c r="AX34" s="7">
        <f t="shared" si="8"/>
        <v>0.32094594594594605</v>
      </c>
      <c r="AY34" s="7">
        <f t="shared" si="9"/>
        <v>0.31836734693877544</v>
      </c>
      <c r="BA34" s="3" t="s">
        <v>548</v>
      </c>
      <c r="BB34" s="3" t="s">
        <v>3</v>
      </c>
      <c r="BC34" s="3">
        <f t="shared" si="42"/>
        <v>34.58</v>
      </c>
      <c r="BD34" s="3">
        <f t="shared" si="43"/>
        <v>7.4399999999999995</v>
      </c>
      <c r="BE34" s="3">
        <f t="shared" si="44"/>
        <v>4.24</v>
      </c>
      <c r="BF34" s="3">
        <f t="shared" si="45"/>
        <v>3.46</v>
      </c>
      <c r="BG34" s="3">
        <f t="shared" si="46"/>
        <v>3.28</v>
      </c>
      <c r="BH34" s="3">
        <f t="shared" si="47"/>
        <v>3.07</v>
      </c>
      <c r="BI34" s="3">
        <f t="shared" si="48"/>
        <v>2.5399999999999996</v>
      </c>
      <c r="BK34" s="3" t="s">
        <v>548</v>
      </c>
      <c r="BL34" s="3" t="s">
        <v>3</v>
      </c>
      <c r="BM34" s="3">
        <f t="shared" si="49"/>
        <v>35.69</v>
      </c>
      <c r="BN34" s="3">
        <f t="shared" si="50"/>
        <v>7.68</v>
      </c>
      <c r="BO34" s="3">
        <f t="shared" si="51"/>
        <v>4.38</v>
      </c>
      <c r="BP34" s="3">
        <f t="shared" si="52"/>
        <v>3.57</v>
      </c>
      <c r="BQ34" s="3">
        <f t="shared" si="53"/>
        <v>3.38</v>
      </c>
      <c r="BR34" s="3">
        <f t="shared" si="54"/>
        <v>3.17</v>
      </c>
      <c r="BS34" s="3">
        <f t="shared" si="55"/>
        <v>2.62</v>
      </c>
      <c r="BU34" s="3" t="s">
        <v>548</v>
      </c>
      <c r="BV34" s="3" t="s">
        <v>3</v>
      </c>
      <c r="BW34" s="3">
        <f t="shared" si="56"/>
        <v>37.44</v>
      </c>
      <c r="BX34" s="3">
        <f t="shared" si="57"/>
        <v>8.06</v>
      </c>
      <c r="BY34" s="3">
        <f t="shared" si="58"/>
        <v>4.59</v>
      </c>
      <c r="BZ34" s="3">
        <f t="shared" si="59"/>
        <v>3.74</v>
      </c>
      <c r="CA34" s="3">
        <f t="shared" si="60"/>
        <v>3.55</v>
      </c>
      <c r="CB34" s="3">
        <f t="shared" si="61"/>
        <v>3.33</v>
      </c>
      <c r="CC34" s="3">
        <f t="shared" si="62"/>
        <v>2.75</v>
      </c>
    </row>
    <row r="35" spans="1:81" x14ac:dyDescent="0.25">
      <c r="A35" s="3" t="s">
        <v>548</v>
      </c>
      <c r="B35" s="3" t="s">
        <v>11</v>
      </c>
      <c r="C35" s="3">
        <v>34.295000000000002</v>
      </c>
      <c r="D35" s="3">
        <v>10.164999999999999</v>
      </c>
      <c r="E35" s="3">
        <v>7.22</v>
      </c>
      <c r="F35" s="3">
        <v>5.9849999999999994</v>
      </c>
      <c r="G35" s="3">
        <v>4.5599999999999996</v>
      </c>
      <c r="H35" s="3">
        <v>4.18</v>
      </c>
      <c r="I35" s="3">
        <v>3.4674999999999998</v>
      </c>
      <c r="K35" s="3">
        <f t="shared" si="105"/>
        <v>24.01</v>
      </c>
      <c r="L35" s="3">
        <f t="shared" si="105"/>
        <v>7.12</v>
      </c>
      <c r="M35" s="3">
        <f t="shared" si="105"/>
        <v>5.05</v>
      </c>
      <c r="N35" s="3">
        <f t="shared" si="105"/>
        <v>4.1900000000000004</v>
      </c>
      <c r="O35" s="3">
        <f t="shared" si="81"/>
        <v>3.19</v>
      </c>
      <c r="P35" s="3">
        <f t="shared" si="82"/>
        <v>2.93</v>
      </c>
      <c r="Q35" s="3">
        <f t="shared" si="83"/>
        <v>2.4300000000000002</v>
      </c>
      <c r="S35" s="7">
        <f t="shared" si="106"/>
        <v>0.29989794430675021</v>
      </c>
      <c r="T35" s="7">
        <f t="shared" si="106"/>
        <v>0.29955730447614359</v>
      </c>
      <c r="U35" s="7">
        <f t="shared" si="106"/>
        <v>0.30055401662049863</v>
      </c>
      <c r="V35" s="7">
        <f t="shared" si="106"/>
        <v>0.29991645781119447</v>
      </c>
      <c r="W35" s="7">
        <f t="shared" si="88"/>
        <v>0.30043859649122806</v>
      </c>
      <c r="X35" s="7">
        <f t="shared" si="89"/>
        <v>0.29904306220095689</v>
      </c>
      <c r="Y35" s="7">
        <f t="shared" si="90"/>
        <v>0.29920692141312177</v>
      </c>
      <c r="AA35" s="3" t="s">
        <v>548</v>
      </c>
      <c r="AB35" s="3" t="s">
        <v>11</v>
      </c>
      <c r="AC35" s="3">
        <f t="shared" si="27"/>
        <v>35.26</v>
      </c>
      <c r="AD35" s="3">
        <f t="shared" si="28"/>
        <v>10.45</v>
      </c>
      <c r="AE35" s="3">
        <f t="shared" si="29"/>
        <v>7.43</v>
      </c>
      <c r="AF35" s="3">
        <f t="shared" si="30"/>
        <v>6.16</v>
      </c>
      <c r="AG35" s="3">
        <f t="shared" si="31"/>
        <v>4.6899999999999995</v>
      </c>
      <c r="AH35" s="3">
        <f t="shared" si="32"/>
        <v>4.3</v>
      </c>
      <c r="AI35" s="3">
        <f t="shared" si="33"/>
        <v>3.57</v>
      </c>
      <c r="AK35" s="3">
        <f t="shared" si="34"/>
        <v>24.01</v>
      </c>
      <c r="AL35" s="3">
        <f t="shared" si="35"/>
        <v>7.12</v>
      </c>
      <c r="AM35" s="3">
        <f t="shared" si="36"/>
        <v>5.05</v>
      </c>
      <c r="AN35" s="3">
        <f t="shared" si="37"/>
        <v>4.1900000000000004</v>
      </c>
      <c r="AO35" s="3">
        <f t="shared" si="38"/>
        <v>3.19</v>
      </c>
      <c r="AP35" s="3">
        <f t="shared" si="39"/>
        <v>2.93</v>
      </c>
      <c r="AQ35" s="3">
        <f t="shared" si="40"/>
        <v>2.4300000000000002</v>
      </c>
      <c r="AS35" s="7">
        <f t="shared" si="41"/>
        <v>0.31905842314237087</v>
      </c>
      <c r="AT35" s="7">
        <f t="shared" si="4"/>
        <v>0.31866028708133964</v>
      </c>
      <c r="AU35" s="7">
        <f t="shared" si="5"/>
        <v>0.32032301480484526</v>
      </c>
      <c r="AV35" s="7">
        <f t="shared" si="6"/>
        <v>0.31980519480519476</v>
      </c>
      <c r="AW35" s="7">
        <f t="shared" si="7"/>
        <v>0.3198294243070362</v>
      </c>
      <c r="AX35" s="7">
        <f t="shared" si="8"/>
        <v>0.31860465116279069</v>
      </c>
      <c r="AY35" s="7">
        <f t="shared" si="9"/>
        <v>0.31932773109243695</v>
      </c>
      <c r="BA35" s="3" t="s">
        <v>548</v>
      </c>
      <c r="BB35" s="3" t="s">
        <v>11</v>
      </c>
      <c r="BC35" s="3">
        <f t="shared" si="42"/>
        <v>36.5</v>
      </c>
      <c r="BD35" s="3">
        <f t="shared" si="43"/>
        <v>10.82</v>
      </c>
      <c r="BE35" s="3">
        <f t="shared" si="44"/>
        <v>7.7</v>
      </c>
      <c r="BF35" s="3">
        <f t="shared" si="45"/>
        <v>6.38</v>
      </c>
      <c r="BG35" s="3">
        <f t="shared" si="46"/>
        <v>4.8599999999999994</v>
      </c>
      <c r="BH35" s="3">
        <f t="shared" si="47"/>
        <v>4.46</v>
      </c>
      <c r="BI35" s="3">
        <f t="shared" si="48"/>
        <v>3.6999999999999997</v>
      </c>
      <c r="BK35" s="3" t="s">
        <v>548</v>
      </c>
      <c r="BL35" s="3" t="s">
        <v>11</v>
      </c>
      <c r="BM35" s="3">
        <f t="shared" si="49"/>
        <v>37.67</v>
      </c>
      <c r="BN35" s="3">
        <f t="shared" si="50"/>
        <v>11.17</v>
      </c>
      <c r="BO35" s="3">
        <f t="shared" si="51"/>
        <v>7.95</v>
      </c>
      <c r="BP35" s="3">
        <f t="shared" si="52"/>
        <v>6.58</v>
      </c>
      <c r="BQ35" s="3">
        <f t="shared" si="53"/>
        <v>5.0199999999999996</v>
      </c>
      <c r="BR35" s="3">
        <f t="shared" si="54"/>
        <v>4.5999999999999996</v>
      </c>
      <c r="BS35" s="3">
        <f t="shared" si="55"/>
        <v>3.82</v>
      </c>
      <c r="BU35" s="3" t="s">
        <v>548</v>
      </c>
      <c r="BV35" s="3" t="s">
        <v>11</v>
      </c>
      <c r="BW35" s="3">
        <f t="shared" si="56"/>
        <v>39.520000000000003</v>
      </c>
      <c r="BX35" s="3">
        <f t="shared" si="57"/>
        <v>11.72</v>
      </c>
      <c r="BY35" s="3">
        <f t="shared" si="58"/>
        <v>8.34</v>
      </c>
      <c r="BZ35" s="3">
        <f t="shared" si="59"/>
        <v>6.9</v>
      </c>
      <c r="CA35" s="3">
        <f t="shared" si="60"/>
        <v>5.27</v>
      </c>
      <c r="CB35" s="3">
        <f t="shared" si="61"/>
        <v>4.83</v>
      </c>
      <c r="CC35" s="3">
        <f t="shared" si="62"/>
        <v>4.01</v>
      </c>
    </row>
    <row r="36" spans="1:81" x14ac:dyDescent="0.25">
      <c r="A36" s="3" t="s">
        <v>548</v>
      </c>
      <c r="B36" s="3" t="s">
        <v>1</v>
      </c>
      <c r="C36" s="3">
        <v>36.1</v>
      </c>
      <c r="D36" s="3">
        <v>10.7</v>
      </c>
      <c r="E36" s="3">
        <v>7.6</v>
      </c>
      <c r="F36" s="3">
        <v>6.3</v>
      </c>
      <c r="G36" s="3">
        <v>4.8</v>
      </c>
      <c r="H36" s="3">
        <v>4.4000000000000004</v>
      </c>
      <c r="I36" s="3">
        <v>3.65</v>
      </c>
      <c r="K36" s="3">
        <f t="shared" si="105"/>
        <v>25.27</v>
      </c>
      <c r="L36" s="3">
        <f t="shared" si="105"/>
        <v>7.49</v>
      </c>
      <c r="M36" s="3">
        <f t="shared" si="105"/>
        <v>5.32</v>
      </c>
      <c r="N36" s="3">
        <f t="shared" si="105"/>
        <v>4.41</v>
      </c>
      <c r="O36" s="3">
        <f t="shared" si="81"/>
        <v>3.36</v>
      </c>
      <c r="P36" s="3">
        <f t="shared" si="82"/>
        <v>3.08</v>
      </c>
      <c r="Q36" s="3">
        <f t="shared" si="83"/>
        <v>2.56</v>
      </c>
      <c r="S36" s="7">
        <f t="shared" si="106"/>
        <v>0.30000000000000004</v>
      </c>
      <c r="T36" s="7">
        <f t="shared" si="106"/>
        <v>0.29999999999999993</v>
      </c>
      <c r="U36" s="7">
        <f t="shared" si="106"/>
        <v>0.29999999999999993</v>
      </c>
      <c r="V36" s="7">
        <f t="shared" si="106"/>
        <v>0.29999999999999993</v>
      </c>
      <c r="W36" s="7">
        <f t="shared" si="88"/>
        <v>0.30000000000000004</v>
      </c>
      <c r="X36" s="7">
        <f t="shared" si="89"/>
        <v>0.30000000000000004</v>
      </c>
      <c r="Y36" s="7">
        <f t="shared" si="90"/>
        <v>0.29863013698630136</v>
      </c>
      <c r="AA36" s="3" t="s">
        <v>548</v>
      </c>
      <c r="AB36" s="3" t="s">
        <v>1</v>
      </c>
      <c r="AC36" s="3">
        <f t="shared" si="27"/>
        <v>37.119999999999997</v>
      </c>
      <c r="AD36" s="3">
        <f t="shared" si="28"/>
        <v>11</v>
      </c>
      <c r="AE36" s="3">
        <f t="shared" si="29"/>
        <v>7.8199999999999994</v>
      </c>
      <c r="AF36" s="3">
        <f t="shared" si="30"/>
        <v>6.4799999999999995</v>
      </c>
      <c r="AG36" s="3">
        <f t="shared" si="31"/>
        <v>4.9399999999999995</v>
      </c>
      <c r="AH36" s="3">
        <f t="shared" si="32"/>
        <v>4.5299999999999994</v>
      </c>
      <c r="AI36" s="3">
        <f t="shared" si="33"/>
        <v>3.76</v>
      </c>
      <c r="AK36" s="3">
        <f t="shared" si="34"/>
        <v>25.27</v>
      </c>
      <c r="AL36" s="3">
        <f t="shared" si="35"/>
        <v>7.49</v>
      </c>
      <c r="AM36" s="3">
        <f t="shared" si="36"/>
        <v>5.32</v>
      </c>
      <c r="AN36" s="3">
        <f t="shared" si="37"/>
        <v>4.41</v>
      </c>
      <c r="AO36" s="3">
        <f t="shared" si="38"/>
        <v>3.36</v>
      </c>
      <c r="AP36" s="3">
        <f t="shared" si="39"/>
        <v>3.08</v>
      </c>
      <c r="AQ36" s="3">
        <f t="shared" si="40"/>
        <v>2.56</v>
      </c>
      <c r="AS36" s="7">
        <f t="shared" si="41"/>
        <v>0.31923491379310343</v>
      </c>
      <c r="AT36" s="7">
        <f t="shared" si="4"/>
        <v>0.31909090909090909</v>
      </c>
      <c r="AU36" s="7">
        <f t="shared" si="5"/>
        <v>0.31969309462915596</v>
      </c>
      <c r="AV36" s="7">
        <f t="shared" si="6"/>
        <v>0.31944444444444442</v>
      </c>
      <c r="AW36" s="7">
        <f t="shared" si="7"/>
        <v>0.31983805668016185</v>
      </c>
      <c r="AX36" s="7">
        <f t="shared" si="8"/>
        <v>0.32008830022075041</v>
      </c>
      <c r="AY36" s="7">
        <f t="shared" si="9"/>
        <v>0.31914893617021267</v>
      </c>
      <c r="BA36" s="3" t="s">
        <v>548</v>
      </c>
      <c r="BB36" s="3" t="s">
        <v>1</v>
      </c>
      <c r="BC36" s="3">
        <f t="shared" si="42"/>
        <v>38.419999999999995</v>
      </c>
      <c r="BD36" s="3">
        <f t="shared" si="43"/>
        <v>11.39</v>
      </c>
      <c r="BE36" s="3">
        <f t="shared" si="44"/>
        <v>8.1</v>
      </c>
      <c r="BF36" s="3">
        <f t="shared" si="45"/>
        <v>6.71</v>
      </c>
      <c r="BG36" s="3">
        <f t="shared" si="46"/>
        <v>5.12</v>
      </c>
      <c r="BH36" s="3">
        <f t="shared" si="47"/>
        <v>4.6899999999999995</v>
      </c>
      <c r="BI36" s="3">
        <f t="shared" si="48"/>
        <v>3.9</v>
      </c>
      <c r="BK36" s="3" t="s">
        <v>548</v>
      </c>
      <c r="BL36" s="3" t="s">
        <v>1</v>
      </c>
      <c r="BM36" s="3">
        <f t="shared" si="49"/>
        <v>39.65</v>
      </c>
      <c r="BN36" s="3">
        <f t="shared" si="50"/>
        <v>11.75</v>
      </c>
      <c r="BO36" s="3">
        <f t="shared" si="51"/>
        <v>8.36</v>
      </c>
      <c r="BP36" s="3">
        <f t="shared" si="52"/>
        <v>6.92</v>
      </c>
      <c r="BQ36" s="3">
        <f t="shared" si="53"/>
        <v>5.28</v>
      </c>
      <c r="BR36" s="3">
        <f t="shared" si="54"/>
        <v>4.84</v>
      </c>
      <c r="BS36" s="3">
        <f t="shared" si="55"/>
        <v>4.0199999999999996</v>
      </c>
      <c r="BU36" s="3" t="s">
        <v>548</v>
      </c>
      <c r="BV36" s="3" t="s">
        <v>1</v>
      </c>
      <c r="BW36" s="3">
        <f t="shared" si="56"/>
        <v>41.59</v>
      </c>
      <c r="BX36" s="3">
        <f t="shared" si="57"/>
        <v>12.33</v>
      </c>
      <c r="BY36" s="3">
        <f t="shared" si="58"/>
        <v>8.77</v>
      </c>
      <c r="BZ36" s="3">
        <f t="shared" si="59"/>
        <v>7.26</v>
      </c>
      <c r="CA36" s="3">
        <f t="shared" si="60"/>
        <v>5.54</v>
      </c>
      <c r="CB36" s="3">
        <f t="shared" si="61"/>
        <v>5.08</v>
      </c>
      <c r="CC36" s="3">
        <f t="shared" si="62"/>
        <v>4.22</v>
      </c>
    </row>
    <row r="38" spans="1:81" s="8" customFormat="1" x14ac:dyDescent="0.25">
      <c r="A38" s="9" t="s">
        <v>42</v>
      </c>
      <c r="B38" s="10">
        <f>'DISCOUNT LEVELS'!B3</f>
        <v>7.0000000000000007E-2</v>
      </c>
      <c r="K38" s="9" t="s">
        <v>45</v>
      </c>
    </row>
    <row r="39" spans="1:81" x14ac:dyDescent="0.25">
      <c r="A39" s="1" t="s">
        <v>32</v>
      </c>
      <c r="B39" s="1" t="s">
        <v>33</v>
      </c>
      <c r="C39" s="1" t="s">
        <v>24</v>
      </c>
      <c r="D39" s="1" t="s">
        <v>25</v>
      </c>
      <c r="E39" s="1" t="s">
        <v>26</v>
      </c>
      <c r="F39" s="1" t="s">
        <v>27</v>
      </c>
      <c r="G39" s="1" t="s">
        <v>28</v>
      </c>
      <c r="H39" s="1" t="s">
        <v>29</v>
      </c>
      <c r="I39" s="1" t="s">
        <v>30</v>
      </c>
      <c r="K39" s="1" t="s">
        <v>24</v>
      </c>
      <c r="L39" s="1" t="s">
        <v>25</v>
      </c>
      <c r="M39" s="1" t="s">
        <v>26</v>
      </c>
      <c r="N39" s="1" t="s">
        <v>27</v>
      </c>
      <c r="O39" s="1" t="s">
        <v>28</v>
      </c>
      <c r="P39" s="1" t="s">
        <v>29</v>
      </c>
      <c r="Q39" s="1" t="s">
        <v>30</v>
      </c>
      <c r="S39" s="1" t="s">
        <v>24</v>
      </c>
      <c r="T39" s="1" t="s">
        <v>25</v>
      </c>
      <c r="U39" s="1" t="s">
        <v>26</v>
      </c>
      <c r="V39" s="1" t="s">
        <v>27</v>
      </c>
      <c r="W39" s="1" t="s">
        <v>28</v>
      </c>
      <c r="X39" s="1" t="s">
        <v>29</v>
      </c>
      <c r="Y39" s="1" t="s">
        <v>30</v>
      </c>
      <c r="AA39" s="1" t="s">
        <v>32</v>
      </c>
      <c r="AB39" s="1" t="s">
        <v>33</v>
      </c>
      <c r="AC39" s="1" t="s">
        <v>24</v>
      </c>
      <c r="AD39" s="1" t="s">
        <v>25</v>
      </c>
      <c r="AE39" s="1" t="s">
        <v>26</v>
      </c>
      <c r="AF39" s="1" t="s">
        <v>27</v>
      </c>
      <c r="AG39" s="1" t="s">
        <v>28</v>
      </c>
      <c r="AH39" s="1" t="s">
        <v>29</v>
      </c>
      <c r="AI39" s="1" t="s">
        <v>30</v>
      </c>
      <c r="AK39" s="1" t="s">
        <v>24</v>
      </c>
      <c r="AL39" s="1" t="s">
        <v>25</v>
      </c>
      <c r="AM39" s="1" t="s">
        <v>26</v>
      </c>
      <c r="AN39" s="1" t="s">
        <v>27</v>
      </c>
      <c r="AO39" s="1" t="s">
        <v>28</v>
      </c>
      <c r="AP39" s="1" t="s">
        <v>29</v>
      </c>
      <c r="AQ39" s="1" t="s">
        <v>30</v>
      </c>
      <c r="AS39" s="1" t="s">
        <v>24</v>
      </c>
      <c r="AT39" s="1" t="s">
        <v>25</v>
      </c>
      <c r="AU39" s="1" t="s">
        <v>26</v>
      </c>
      <c r="AV39" s="1" t="s">
        <v>27</v>
      </c>
      <c r="AW39" s="1" t="s">
        <v>28</v>
      </c>
      <c r="AX39" s="1" t="s">
        <v>29</v>
      </c>
      <c r="AY39" s="1" t="s">
        <v>30</v>
      </c>
      <c r="BA39" s="1" t="s">
        <v>32</v>
      </c>
      <c r="BB39" s="1" t="s">
        <v>33</v>
      </c>
      <c r="BC39" s="1" t="s">
        <v>24</v>
      </c>
      <c r="BD39" s="1" t="s">
        <v>25</v>
      </c>
      <c r="BE39" s="1" t="s">
        <v>26</v>
      </c>
      <c r="BF39" s="1" t="s">
        <v>27</v>
      </c>
      <c r="BG39" s="1" t="s">
        <v>28</v>
      </c>
      <c r="BH39" s="1" t="s">
        <v>29</v>
      </c>
      <c r="BI39" s="1" t="s">
        <v>30</v>
      </c>
      <c r="BK39" s="1" t="s">
        <v>32</v>
      </c>
      <c r="BL39" s="1" t="s">
        <v>33</v>
      </c>
      <c r="BM39" s="1" t="s">
        <v>24</v>
      </c>
      <c r="BN39" s="1" t="s">
        <v>25</v>
      </c>
      <c r="BO39" s="1" t="s">
        <v>26</v>
      </c>
      <c r="BP39" s="1" t="s">
        <v>27</v>
      </c>
      <c r="BQ39" s="1" t="s">
        <v>28</v>
      </c>
      <c r="BR39" s="1" t="s">
        <v>29</v>
      </c>
      <c r="BS39" s="1" t="s">
        <v>30</v>
      </c>
      <c r="BU39" s="1" t="s">
        <v>32</v>
      </c>
      <c r="BV39" s="1" t="s">
        <v>33</v>
      </c>
      <c r="BW39" s="1" t="s">
        <v>24</v>
      </c>
      <c r="BX39" s="1" t="s">
        <v>25</v>
      </c>
      <c r="BY39" s="1" t="s">
        <v>26</v>
      </c>
      <c r="BZ39" s="1" t="s">
        <v>27</v>
      </c>
      <c r="CA39" s="1" t="s">
        <v>28</v>
      </c>
      <c r="CB39" s="1" t="s">
        <v>29</v>
      </c>
      <c r="CC39" s="1" t="s">
        <v>30</v>
      </c>
    </row>
    <row r="40" spans="1:81" x14ac:dyDescent="0.25">
      <c r="A40" s="3" t="s">
        <v>34</v>
      </c>
      <c r="B40" s="3" t="s">
        <v>35</v>
      </c>
      <c r="C40" s="3">
        <f t="shared" ref="C40:I49" si="107">ROUND(C3*(1-$B$38),2)</f>
        <v>31.89</v>
      </c>
      <c r="D40" s="3">
        <f t="shared" si="107"/>
        <v>9.4499999999999993</v>
      </c>
      <c r="E40" s="3">
        <f t="shared" si="107"/>
        <v>6.71</v>
      </c>
      <c r="F40" s="3">
        <f t="shared" si="107"/>
        <v>5.57</v>
      </c>
      <c r="G40" s="3">
        <f t="shared" si="107"/>
        <v>4.24</v>
      </c>
      <c r="H40" s="3">
        <f t="shared" si="107"/>
        <v>3.89</v>
      </c>
      <c r="I40" s="3">
        <f t="shared" si="107"/>
        <v>3.22</v>
      </c>
      <c r="K40" s="3">
        <f>K3</f>
        <v>24.01</v>
      </c>
      <c r="L40" s="3">
        <f t="shared" ref="L40:Q40" si="108">L3</f>
        <v>7.12</v>
      </c>
      <c r="M40" s="3">
        <f t="shared" si="108"/>
        <v>5.05</v>
      </c>
      <c r="N40" s="3">
        <f t="shared" si="108"/>
        <v>4.1900000000000004</v>
      </c>
      <c r="O40" s="3">
        <f t="shared" si="108"/>
        <v>3.19</v>
      </c>
      <c r="P40" s="3">
        <f t="shared" si="108"/>
        <v>2.93</v>
      </c>
      <c r="Q40" s="3">
        <f t="shared" si="108"/>
        <v>2.4300000000000002</v>
      </c>
      <c r="S40" s="7">
        <f t="shared" ref="S40:S69" si="109">1-(K40/C40)</f>
        <v>0.2470994042019441</v>
      </c>
      <c r="T40" s="7">
        <f t="shared" ref="T40:T69" si="110">1-(L40/D40)</f>
        <v>0.24656084656084654</v>
      </c>
      <c r="U40" s="7">
        <f t="shared" ref="U40:U69" si="111">1-(M40/E40)</f>
        <v>0.24739195230998512</v>
      </c>
      <c r="V40" s="7">
        <f t="shared" ref="V40:V69" si="112">1-(N40/F40)</f>
        <v>0.24775583482944341</v>
      </c>
      <c r="W40" s="7">
        <f t="shared" ref="W40:W47" si="113">1-(O40/G40)</f>
        <v>0.24764150943396235</v>
      </c>
      <c r="X40" s="7">
        <f t="shared" ref="X40:X47" si="114">1-(P40/H40)</f>
        <v>0.2467866323907455</v>
      </c>
      <c r="Y40" s="7">
        <f t="shared" ref="Y40:Y47" si="115">1-(Q40/I40)</f>
        <v>0.24534161490683226</v>
      </c>
      <c r="AA40" s="3" t="s">
        <v>34</v>
      </c>
      <c r="AB40" s="3" t="s">
        <v>35</v>
      </c>
      <c r="AC40" s="3">
        <f>ROUNDUP(C40*1.028, 2)</f>
        <v>32.79</v>
      </c>
      <c r="AD40" s="3">
        <f t="shared" ref="AD40:AD73" si="116">ROUNDUP(D40*1.028, 2)</f>
        <v>9.7200000000000006</v>
      </c>
      <c r="AE40" s="3">
        <f t="shared" ref="AE40:AE73" si="117">ROUNDUP(E40*1.028, 2)</f>
        <v>6.8999999999999995</v>
      </c>
      <c r="AF40" s="3">
        <f t="shared" ref="AF40:AF73" si="118">ROUNDUP(F40*1.028, 2)</f>
        <v>5.7299999999999995</v>
      </c>
      <c r="AG40" s="3">
        <f t="shared" ref="AG40:AG73" si="119">ROUNDUP(G40*1.028, 2)</f>
        <v>4.3599999999999994</v>
      </c>
      <c r="AH40" s="3">
        <f t="shared" ref="AH40:AH73" si="120">ROUNDUP(H40*1.028, 2)</f>
        <v>4</v>
      </c>
      <c r="AI40" s="3">
        <f t="shared" ref="AI40:AI73" si="121">ROUNDUP(I40*1.028, 2)</f>
        <v>3.32</v>
      </c>
      <c r="AK40" s="3">
        <f>K40</f>
        <v>24.01</v>
      </c>
      <c r="AL40" s="3">
        <f>L40</f>
        <v>7.12</v>
      </c>
      <c r="AM40" s="3">
        <f t="shared" ref="AM40:AM73" si="122">M40</f>
        <v>5.05</v>
      </c>
      <c r="AN40" s="3">
        <f t="shared" ref="AN40:AN73" si="123">N40</f>
        <v>4.1900000000000004</v>
      </c>
      <c r="AO40" s="3">
        <f t="shared" ref="AO40:AO73" si="124">O40</f>
        <v>3.19</v>
      </c>
      <c r="AP40" s="3">
        <f t="shared" ref="AP40:AP73" si="125">P40</f>
        <v>2.93</v>
      </c>
      <c r="AQ40" s="3">
        <f t="shared" ref="AQ40:AQ73" si="126">Q40</f>
        <v>2.4300000000000002</v>
      </c>
      <c r="AS40" s="7">
        <f>1-(AK40/AC40)</f>
        <v>0.26776456236657509</v>
      </c>
      <c r="AT40" s="7">
        <f t="shared" ref="AT40:AT73" si="127">1-(AL40/AD40)</f>
        <v>0.26748971193415638</v>
      </c>
      <c r="AU40" s="7">
        <f t="shared" ref="AU40:AU73" si="128">1-(AM40/AE40)</f>
        <v>0.26811594202898548</v>
      </c>
      <c r="AV40" s="7">
        <f t="shared" ref="AV40:AV73" si="129">1-(AN40/AF40)</f>
        <v>0.26876090750436288</v>
      </c>
      <c r="AW40" s="7">
        <f t="shared" ref="AW40:AW73" si="130">1-(AO40/AG40)</f>
        <v>0.2683486238532109</v>
      </c>
      <c r="AX40" s="7">
        <f t="shared" ref="AX40:AX73" si="131">1-(AP40/AH40)</f>
        <v>0.26749999999999996</v>
      </c>
      <c r="AY40" s="7">
        <f t="shared" ref="AY40:AY73" si="132">1-(AQ40/AI40)</f>
        <v>0.2680722891566264</v>
      </c>
      <c r="BA40" s="3" t="s">
        <v>34</v>
      </c>
      <c r="BB40" s="3" t="s">
        <v>35</v>
      </c>
      <c r="BC40" s="3">
        <f>ROUNDUP(AC40*1.035,2)</f>
        <v>33.94</v>
      </c>
      <c r="BD40" s="3">
        <f t="shared" ref="BD40:BI40" si="133">ROUNDUP(AD40*1.035,2)</f>
        <v>10.07</v>
      </c>
      <c r="BE40" s="3">
        <f t="shared" si="133"/>
        <v>7.1499999999999995</v>
      </c>
      <c r="BF40" s="3">
        <f t="shared" si="133"/>
        <v>5.9399999999999995</v>
      </c>
      <c r="BG40" s="3">
        <f t="shared" si="133"/>
        <v>4.5199999999999996</v>
      </c>
      <c r="BH40" s="3">
        <f t="shared" si="133"/>
        <v>4.1399999999999997</v>
      </c>
      <c r="BI40" s="3">
        <f t="shared" si="133"/>
        <v>3.44</v>
      </c>
      <c r="BK40" s="3" t="s">
        <v>34</v>
      </c>
      <c r="BL40" s="3" t="s">
        <v>35</v>
      </c>
      <c r="BM40" s="3">
        <f>ROUND(BC40*1.032,2)</f>
        <v>35.03</v>
      </c>
      <c r="BN40" s="3">
        <f t="shared" ref="BN40:BS40" si="134">ROUND(BD40*1.032,2)</f>
        <v>10.39</v>
      </c>
      <c r="BO40" s="3">
        <f t="shared" si="134"/>
        <v>7.38</v>
      </c>
      <c r="BP40" s="3">
        <f t="shared" si="134"/>
        <v>6.13</v>
      </c>
      <c r="BQ40" s="3">
        <f t="shared" si="134"/>
        <v>4.66</v>
      </c>
      <c r="BR40" s="3">
        <f t="shared" si="134"/>
        <v>4.2699999999999996</v>
      </c>
      <c r="BS40" s="3">
        <f t="shared" si="134"/>
        <v>3.55</v>
      </c>
      <c r="BU40" s="3" t="s">
        <v>34</v>
      </c>
      <c r="BV40" s="3" t="s">
        <v>35</v>
      </c>
      <c r="BW40" s="3">
        <f>ROUND(BM40*1.049,2)</f>
        <v>36.75</v>
      </c>
      <c r="BX40" s="3">
        <f t="shared" ref="BX40:CC40" si="135">ROUND(BN40*1.049,2)</f>
        <v>10.9</v>
      </c>
      <c r="BY40" s="3">
        <f t="shared" si="135"/>
        <v>7.74</v>
      </c>
      <c r="BZ40" s="3">
        <f t="shared" si="135"/>
        <v>6.43</v>
      </c>
      <c r="CA40" s="3">
        <f t="shared" si="135"/>
        <v>4.8899999999999997</v>
      </c>
      <c r="CB40" s="3">
        <f t="shared" si="135"/>
        <v>4.4800000000000004</v>
      </c>
      <c r="CC40" s="3">
        <f t="shared" si="135"/>
        <v>3.72</v>
      </c>
    </row>
    <row r="41" spans="1:81" x14ac:dyDescent="0.25">
      <c r="A41" s="3" t="s">
        <v>34</v>
      </c>
      <c r="B41" s="3" t="s">
        <v>36</v>
      </c>
      <c r="C41" s="3">
        <f t="shared" si="107"/>
        <v>31.89</v>
      </c>
      <c r="D41" s="3">
        <f t="shared" si="107"/>
        <v>9.4499999999999993</v>
      </c>
      <c r="E41" s="3">
        <f t="shared" si="107"/>
        <v>6.71</v>
      </c>
      <c r="F41" s="3">
        <f t="shared" si="107"/>
        <v>5.57</v>
      </c>
      <c r="G41" s="3">
        <f t="shared" si="107"/>
        <v>4.24</v>
      </c>
      <c r="H41" s="3">
        <f t="shared" si="107"/>
        <v>3.89</v>
      </c>
      <c r="I41" s="3">
        <f t="shared" si="107"/>
        <v>3.22</v>
      </c>
      <c r="K41" s="3">
        <f t="shared" ref="K41:Q41" si="136">K4</f>
        <v>24.01</v>
      </c>
      <c r="L41" s="3">
        <f t="shared" si="136"/>
        <v>7.12</v>
      </c>
      <c r="M41" s="3">
        <f t="shared" si="136"/>
        <v>5.05</v>
      </c>
      <c r="N41" s="3">
        <f t="shared" si="136"/>
        <v>4.1900000000000004</v>
      </c>
      <c r="O41" s="3">
        <f t="shared" si="136"/>
        <v>3.19</v>
      </c>
      <c r="P41" s="3">
        <f t="shared" si="136"/>
        <v>2.93</v>
      </c>
      <c r="Q41" s="3">
        <f t="shared" si="136"/>
        <v>2.4300000000000002</v>
      </c>
      <c r="S41" s="7">
        <f t="shared" si="109"/>
        <v>0.2470994042019441</v>
      </c>
      <c r="T41" s="7">
        <f t="shared" si="110"/>
        <v>0.24656084656084654</v>
      </c>
      <c r="U41" s="7">
        <f t="shared" si="111"/>
        <v>0.24739195230998512</v>
      </c>
      <c r="V41" s="7">
        <f t="shared" si="112"/>
        <v>0.24775583482944341</v>
      </c>
      <c r="W41" s="7">
        <f t="shared" si="113"/>
        <v>0.24764150943396235</v>
      </c>
      <c r="X41" s="7">
        <f t="shared" si="114"/>
        <v>0.2467866323907455</v>
      </c>
      <c r="Y41" s="7">
        <f t="shared" si="115"/>
        <v>0.24534161490683226</v>
      </c>
      <c r="AA41" s="3" t="s">
        <v>34</v>
      </c>
      <c r="AB41" s="3" t="s">
        <v>36</v>
      </c>
      <c r="AC41" s="3">
        <f t="shared" ref="AC41:AC73" si="137">ROUNDUP(C41*1.028, 2)</f>
        <v>32.79</v>
      </c>
      <c r="AD41" s="3">
        <f t="shared" si="116"/>
        <v>9.7200000000000006</v>
      </c>
      <c r="AE41" s="3">
        <f t="shared" si="117"/>
        <v>6.8999999999999995</v>
      </c>
      <c r="AF41" s="3">
        <f t="shared" si="118"/>
        <v>5.7299999999999995</v>
      </c>
      <c r="AG41" s="3">
        <f t="shared" si="119"/>
        <v>4.3599999999999994</v>
      </c>
      <c r="AH41" s="3">
        <f t="shared" si="120"/>
        <v>4</v>
      </c>
      <c r="AI41" s="3">
        <f t="shared" si="121"/>
        <v>3.32</v>
      </c>
      <c r="AK41" s="3">
        <f t="shared" ref="AK41:AK73" si="138">K41</f>
        <v>24.01</v>
      </c>
      <c r="AL41" s="3">
        <f t="shared" ref="AL41:AL73" si="139">L41</f>
        <v>7.12</v>
      </c>
      <c r="AM41" s="3">
        <f t="shared" si="122"/>
        <v>5.05</v>
      </c>
      <c r="AN41" s="3">
        <f t="shared" si="123"/>
        <v>4.1900000000000004</v>
      </c>
      <c r="AO41" s="3">
        <f t="shared" si="124"/>
        <v>3.19</v>
      </c>
      <c r="AP41" s="3">
        <f t="shared" si="125"/>
        <v>2.93</v>
      </c>
      <c r="AQ41" s="3">
        <f t="shared" si="126"/>
        <v>2.4300000000000002</v>
      </c>
      <c r="AS41" s="7">
        <f t="shared" ref="AS41:AS73" si="140">1-(AK41/AC41)</f>
        <v>0.26776456236657509</v>
      </c>
      <c r="AT41" s="7">
        <f t="shared" si="127"/>
        <v>0.26748971193415638</v>
      </c>
      <c r="AU41" s="7">
        <f t="shared" si="128"/>
        <v>0.26811594202898548</v>
      </c>
      <c r="AV41" s="7">
        <f t="shared" si="129"/>
        <v>0.26876090750436288</v>
      </c>
      <c r="AW41" s="7">
        <f t="shared" si="130"/>
        <v>0.2683486238532109</v>
      </c>
      <c r="AX41" s="7">
        <f t="shared" si="131"/>
        <v>0.26749999999999996</v>
      </c>
      <c r="AY41" s="7">
        <f t="shared" si="132"/>
        <v>0.2680722891566264</v>
      </c>
      <c r="BA41" s="3" t="s">
        <v>34</v>
      </c>
      <c r="BB41" s="3" t="s">
        <v>36</v>
      </c>
      <c r="BC41" s="3">
        <f t="shared" ref="BC41:BC73" si="141">ROUNDUP(AC41*1.035,2)</f>
        <v>33.94</v>
      </c>
      <c r="BD41" s="3">
        <f t="shared" ref="BD41:BD73" si="142">ROUNDUP(AD41*1.035,2)</f>
        <v>10.07</v>
      </c>
      <c r="BE41" s="3">
        <f t="shared" ref="BE41:BE73" si="143">ROUNDUP(AE41*1.035,2)</f>
        <v>7.1499999999999995</v>
      </c>
      <c r="BF41" s="3">
        <f t="shared" ref="BF41:BF73" si="144">ROUNDUP(AF41*1.035,2)</f>
        <v>5.9399999999999995</v>
      </c>
      <c r="BG41" s="3">
        <f t="shared" ref="BG41:BG73" si="145">ROUNDUP(AG41*1.035,2)</f>
        <v>4.5199999999999996</v>
      </c>
      <c r="BH41" s="3">
        <f t="shared" ref="BH41:BH73" si="146">ROUNDUP(AH41*1.035,2)</f>
        <v>4.1399999999999997</v>
      </c>
      <c r="BI41" s="3">
        <f t="shared" ref="BI41:BI73" si="147">ROUNDUP(AI41*1.035,2)</f>
        <v>3.44</v>
      </c>
      <c r="BK41" s="3" t="s">
        <v>34</v>
      </c>
      <c r="BL41" s="3" t="s">
        <v>36</v>
      </c>
      <c r="BM41" s="3">
        <f t="shared" ref="BM41:BM73" si="148">ROUND(BC41*1.032,2)</f>
        <v>35.03</v>
      </c>
      <c r="BN41" s="3">
        <f t="shared" ref="BN41:BN73" si="149">ROUND(BD41*1.032,2)</f>
        <v>10.39</v>
      </c>
      <c r="BO41" s="3">
        <f t="shared" ref="BO41:BO73" si="150">ROUND(BE41*1.032,2)</f>
        <v>7.38</v>
      </c>
      <c r="BP41" s="3">
        <f t="shared" ref="BP41:BP73" si="151">ROUND(BF41*1.032,2)</f>
        <v>6.13</v>
      </c>
      <c r="BQ41" s="3">
        <f t="shared" ref="BQ41:BQ73" si="152">ROUND(BG41*1.032,2)</f>
        <v>4.66</v>
      </c>
      <c r="BR41" s="3">
        <f t="shared" ref="BR41:BR73" si="153">ROUND(BH41*1.032,2)</f>
        <v>4.2699999999999996</v>
      </c>
      <c r="BS41" s="3">
        <f t="shared" ref="BS41:BS73" si="154">ROUND(BI41*1.032,2)</f>
        <v>3.55</v>
      </c>
      <c r="BU41" s="3" t="s">
        <v>34</v>
      </c>
      <c r="BV41" s="3" t="s">
        <v>36</v>
      </c>
      <c r="BW41" s="3">
        <f t="shared" ref="BW41:BW73" si="155">ROUND(BM41*1.049,2)</f>
        <v>36.75</v>
      </c>
      <c r="BX41" s="3">
        <f t="shared" ref="BX41:BX73" si="156">ROUND(BN41*1.049,2)</f>
        <v>10.9</v>
      </c>
      <c r="BY41" s="3">
        <f t="shared" ref="BY41:BY73" si="157">ROUND(BO41*1.049,2)</f>
        <v>7.74</v>
      </c>
      <c r="BZ41" s="3">
        <f t="shared" ref="BZ41:BZ73" si="158">ROUND(BP41*1.049,2)</f>
        <v>6.43</v>
      </c>
      <c r="CA41" s="3">
        <f t="shared" ref="CA41:CA73" si="159">ROUND(BQ41*1.049,2)</f>
        <v>4.8899999999999997</v>
      </c>
      <c r="CB41" s="3">
        <f t="shared" ref="CB41:CB73" si="160">ROUND(BR41*1.049,2)</f>
        <v>4.4800000000000004</v>
      </c>
      <c r="CC41" s="3">
        <f t="shared" ref="CC41:CC73" si="161">ROUND(BS41*1.049,2)</f>
        <v>3.72</v>
      </c>
    </row>
    <row r="42" spans="1:81" x14ac:dyDescent="0.25">
      <c r="A42" s="3" t="s">
        <v>34</v>
      </c>
      <c r="B42" s="3" t="s">
        <v>37</v>
      </c>
      <c r="C42" s="3">
        <f t="shared" si="107"/>
        <v>35.25</v>
      </c>
      <c r="D42" s="3">
        <f t="shared" si="107"/>
        <v>10.45</v>
      </c>
      <c r="E42" s="3">
        <f t="shared" si="107"/>
        <v>7.42</v>
      </c>
      <c r="F42" s="3">
        <f t="shared" si="107"/>
        <v>6.15</v>
      </c>
      <c r="G42" s="3">
        <f t="shared" si="107"/>
        <v>4.6900000000000004</v>
      </c>
      <c r="H42" s="3">
        <f t="shared" si="107"/>
        <v>4.3</v>
      </c>
      <c r="I42" s="3">
        <f t="shared" si="107"/>
        <v>3.56</v>
      </c>
      <c r="K42" s="3">
        <f t="shared" ref="K42:Q42" si="162">K5</f>
        <v>26.53</v>
      </c>
      <c r="L42" s="3">
        <f t="shared" si="162"/>
        <v>7.86</v>
      </c>
      <c r="M42" s="3">
        <f t="shared" si="162"/>
        <v>5.59</v>
      </c>
      <c r="N42" s="3">
        <f t="shared" si="162"/>
        <v>4.63</v>
      </c>
      <c r="O42" s="3">
        <f t="shared" si="162"/>
        <v>3.53</v>
      </c>
      <c r="P42" s="3">
        <f t="shared" si="162"/>
        <v>3.23</v>
      </c>
      <c r="Q42" s="3">
        <f t="shared" si="162"/>
        <v>2.68</v>
      </c>
      <c r="S42" s="7">
        <f t="shared" si="109"/>
        <v>0.24737588652482267</v>
      </c>
      <c r="T42" s="7">
        <f t="shared" si="110"/>
        <v>0.24784688995215298</v>
      </c>
      <c r="U42" s="7">
        <f t="shared" si="111"/>
        <v>0.24663072776280326</v>
      </c>
      <c r="V42" s="7">
        <f t="shared" si="112"/>
        <v>0.24715447154471548</v>
      </c>
      <c r="W42" s="7">
        <f t="shared" si="113"/>
        <v>0.24733475479744149</v>
      </c>
      <c r="X42" s="7">
        <f t="shared" si="114"/>
        <v>0.24883720930232556</v>
      </c>
      <c r="Y42" s="7">
        <f t="shared" si="115"/>
        <v>0.24719101123595499</v>
      </c>
      <c r="AA42" s="3" t="s">
        <v>34</v>
      </c>
      <c r="AB42" s="3" t="s">
        <v>37</v>
      </c>
      <c r="AC42" s="3">
        <f t="shared" si="137"/>
        <v>36.239999999999995</v>
      </c>
      <c r="AD42" s="3">
        <f t="shared" si="116"/>
        <v>10.75</v>
      </c>
      <c r="AE42" s="3">
        <f t="shared" si="117"/>
        <v>7.63</v>
      </c>
      <c r="AF42" s="3">
        <f t="shared" si="118"/>
        <v>6.33</v>
      </c>
      <c r="AG42" s="3">
        <f t="shared" si="119"/>
        <v>4.83</v>
      </c>
      <c r="AH42" s="3">
        <f t="shared" si="120"/>
        <v>4.43</v>
      </c>
      <c r="AI42" s="3">
        <f t="shared" si="121"/>
        <v>3.6599999999999997</v>
      </c>
      <c r="AK42" s="3">
        <f t="shared" si="138"/>
        <v>26.53</v>
      </c>
      <c r="AL42" s="3">
        <f t="shared" si="139"/>
        <v>7.86</v>
      </c>
      <c r="AM42" s="3">
        <f t="shared" si="122"/>
        <v>5.59</v>
      </c>
      <c r="AN42" s="3">
        <f t="shared" si="123"/>
        <v>4.63</v>
      </c>
      <c r="AO42" s="3">
        <f t="shared" si="124"/>
        <v>3.53</v>
      </c>
      <c r="AP42" s="3">
        <f t="shared" si="125"/>
        <v>3.23</v>
      </c>
      <c r="AQ42" s="3">
        <f t="shared" si="126"/>
        <v>2.68</v>
      </c>
      <c r="AS42" s="7">
        <f t="shared" si="140"/>
        <v>0.26793598233995575</v>
      </c>
      <c r="AT42" s="7">
        <f t="shared" si="127"/>
        <v>0.26883720930232557</v>
      </c>
      <c r="AU42" s="7">
        <f t="shared" si="128"/>
        <v>0.26736566186107469</v>
      </c>
      <c r="AV42" s="7">
        <f t="shared" si="129"/>
        <v>0.26856240126382314</v>
      </c>
      <c r="AW42" s="7">
        <f t="shared" si="130"/>
        <v>0.26915113871635621</v>
      </c>
      <c r="AX42" s="7">
        <f t="shared" si="131"/>
        <v>0.27088036117381487</v>
      </c>
      <c r="AY42" s="7">
        <f t="shared" si="132"/>
        <v>0.26775956284152991</v>
      </c>
      <c r="BA42" s="3" t="s">
        <v>34</v>
      </c>
      <c r="BB42" s="3" t="s">
        <v>37</v>
      </c>
      <c r="BC42" s="3">
        <f t="shared" si="141"/>
        <v>37.51</v>
      </c>
      <c r="BD42" s="3">
        <f t="shared" si="142"/>
        <v>11.129999999999999</v>
      </c>
      <c r="BE42" s="3">
        <f t="shared" si="143"/>
        <v>7.8999999999999995</v>
      </c>
      <c r="BF42" s="3">
        <f t="shared" si="144"/>
        <v>6.56</v>
      </c>
      <c r="BG42" s="3">
        <f t="shared" si="145"/>
        <v>5</v>
      </c>
      <c r="BH42" s="3">
        <f t="shared" si="146"/>
        <v>4.59</v>
      </c>
      <c r="BI42" s="3">
        <f t="shared" si="147"/>
        <v>3.7899999999999996</v>
      </c>
      <c r="BK42" s="3" t="s">
        <v>34</v>
      </c>
      <c r="BL42" s="3" t="s">
        <v>37</v>
      </c>
      <c r="BM42" s="3">
        <f t="shared" si="148"/>
        <v>38.71</v>
      </c>
      <c r="BN42" s="3">
        <f t="shared" si="149"/>
        <v>11.49</v>
      </c>
      <c r="BO42" s="3">
        <f t="shared" si="150"/>
        <v>8.15</v>
      </c>
      <c r="BP42" s="3">
        <f t="shared" si="151"/>
        <v>6.77</v>
      </c>
      <c r="BQ42" s="3">
        <f t="shared" si="152"/>
        <v>5.16</v>
      </c>
      <c r="BR42" s="3">
        <f t="shared" si="153"/>
        <v>4.74</v>
      </c>
      <c r="BS42" s="3">
        <f t="shared" si="154"/>
        <v>3.91</v>
      </c>
      <c r="BU42" s="3" t="s">
        <v>34</v>
      </c>
      <c r="BV42" s="3" t="s">
        <v>37</v>
      </c>
      <c r="BW42" s="3">
        <f t="shared" si="155"/>
        <v>40.61</v>
      </c>
      <c r="BX42" s="3">
        <f t="shared" si="156"/>
        <v>12.05</v>
      </c>
      <c r="BY42" s="3">
        <f t="shared" si="157"/>
        <v>8.5500000000000007</v>
      </c>
      <c r="BZ42" s="3">
        <f t="shared" si="158"/>
        <v>7.1</v>
      </c>
      <c r="CA42" s="3">
        <f t="shared" si="159"/>
        <v>5.41</v>
      </c>
      <c r="CB42" s="3">
        <f t="shared" si="160"/>
        <v>4.97</v>
      </c>
      <c r="CC42" s="3">
        <f t="shared" si="161"/>
        <v>4.0999999999999996</v>
      </c>
    </row>
    <row r="43" spans="1:81" x14ac:dyDescent="0.25">
      <c r="A43" s="3" t="s">
        <v>34</v>
      </c>
      <c r="B43" s="3" t="s">
        <v>9</v>
      </c>
      <c r="C43" s="3">
        <f t="shared" si="107"/>
        <v>55.8</v>
      </c>
      <c r="D43" s="3">
        <f t="shared" si="107"/>
        <v>11.44</v>
      </c>
      <c r="E43" s="3">
        <f t="shared" si="107"/>
        <v>8.1300000000000008</v>
      </c>
      <c r="F43" s="3">
        <f t="shared" si="107"/>
        <v>6.74</v>
      </c>
      <c r="G43" s="3">
        <f t="shared" si="107"/>
        <v>5.13</v>
      </c>
      <c r="H43" s="3">
        <f t="shared" si="107"/>
        <v>4.71</v>
      </c>
      <c r="I43" s="3">
        <f t="shared" si="107"/>
        <v>3.9</v>
      </c>
      <c r="K43" s="3">
        <f t="shared" ref="K43:Q43" si="163">K6</f>
        <v>42</v>
      </c>
      <c r="L43" s="3">
        <f t="shared" si="163"/>
        <v>8.61</v>
      </c>
      <c r="M43" s="3">
        <f t="shared" si="163"/>
        <v>6.12</v>
      </c>
      <c r="N43" s="3">
        <f t="shared" si="163"/>
        <v>5.07</v>
      </c>
      <c r="O43" s="3">
        <f t="shared" si="163"/>
        <v>3.86</v>
      </c>
      <c r="P43" s="3">
        <f t="shared" si="163"/>
        <v>3.54</v>
      </c>
      <c r="Q43" s="3">
        <f t="shared" si="163"/>
        <v>2.94</v>
      </c>
      <c r="S43" s="7">
        <f t="shared" si="109"/>
        <v>0.24731182795698925</v>
      </c>
      <c r="T43" s="7">
        <f t="shared" si="110"/>
        <v>0.2473776223776224</v>
      </c>
      <c r="U43" s="7">
        <f t="shared" si="111"/>
        <v>0.24723247232472334</v>
      </c>
      <c r="V43" s="7">
        <f t="shared" si="112"/>
        <v>0.24777448071216612</v>
      </c>
      <c r="W43" s="7">
        <f t="shared" si="113"/>
        <v>0.24756335282651076</v>
      </c>
      <c r="X43" s="7">
        <f t="shared" si="114"/>
        <v>0.24840764331210186</v>
      </c>
      <c r="Y43" s="7">
        <f t="shared" si="115"/>
        <v>0.24615384615384617</v>
      </c>
      <c r="AA43" s="3" t="s">
        <v>34</v>
      </c>
      <c r="AB43" s="3" t="s">
        <v>9</v>
      </c>
      <c r="AC43" s="3">
        <f t="shared" si="137"/>
        <v>57.37</v>
      </c>
      <c r="AD43" s="3">
        <f t="shared" si="116"/>
        <v>11.77</v>
      </c>
      <c r="AE43" s="3">
        <f t="shared" si="117"/>
        <v>8.36</v>
      </c>
      <c r="AF43" s="3">
        <f t="shared" si="118"/>
        <v>6.93</v>
      </c>
      <c r="AG43" s="3">
        <f t="shared" si="119"/>
        <v>5.2799999999999994</v>
      </c>
      <c r="AH43" s="3">
        <f t="shared" si="120"/>
        <v>4.8499999999999996</v>
      </c>
      <c r="AI43" s="3">
        <f t="shared" si="121"/>
        <v>4.01</v>
      </c>
      <c r="AK43" s="3">
        <f t="shared" si="138"/>
        <v>42</v>
      </c>
      <c r="AL43" s="3">
        <f t="shared" si="139"/>
        <v>8.61</v>
      </c>
      <c r="AM43" s="3">
        <f t="shared" si="122"/>
        <v>6.12</v>
      </c>
      <c r="AN43" s="3">
        <f t="shared" si="123"/>
        <v>5.07</v>
      </c>
      <c r="AO43" s="3">
        <f t="shared" si="124"/>
        <v>3.86</v>
      </c>
      <c r="AP43" s="3">
        <f t="shared" si="125"/>
        <v>3.54</v>
      </c>
      <c r="AQ43" s="3">
        <f t="shared" si="126"/>
        <v>2.94</v>
      </c>
      <c r="AS43" s="7">
        <f t="shared" si="140"/>
        <v>0.26791005752135255</v>
      </c>
      <c r="AT43" s="7">
        <f t="shared" si="127"/>
        <v>0.26847918436703488</v>
      </c>
      <c r="AU43" s="7">
        <f t="shared" si="128"/>
        <v>0.26794258373205737</v>
      </c>
      <c r="AV43" s="7">
        <f t="shared" si="129"/>
        <v>0.2683982683982683</v>
      </c>
      <c r="AW43" s="7">
        <f t="shared" si="130"/>
        <v>0.26893939393939392</v>
      </c>
      <c r="AX43" s="7">
        <f t="shared" si="131"/>
        <v>0.27010309278350508</v>
      </c>
      <c r="AY43" s="7">
        <f t="shared" si="132"/>
        <v>0.26683291770573558</v>
      </c>
      <c r="BA43" s="3" t="s">
        <v>34</v>
      </c>
      <c r="BB43" s="3" t="s">
        <v>9</v>
      </c>
      <c r="BC43" s="3">
        <f t="shared" si="141"/>
        <v>59.379999999999995</v>
      </c>
      <c r="BD43" s="3">
        <f t="shared" si="142"/>
        <v>12.19</v>
      </c>
      <c r="BE43" s="3">
        <f t="shared" si="143"/>
        <v>8.66</v>
      </c>
      <c r="BF43" s="3">
        <f t="shared" si="144"/>
        <v>7.18</v>
      </c>
      <c r="BG43" s="3">
        <f t="shared" si="145"/>
        <v>5.47</v>
      </c>
      <c r="BH43" s="3">
        <f t="shared" si="146"/>
        <v>5.0199999999999996</v>
      </c>
      <c r="BI43" s="3">
        <f t="shared" si="147"/>
        <v>4.16</v>
      </c>
      <c r="BK43" s="3" t="s">
        <v>34</v>
      </c>
      <c r="BL43" s="3" t="s">
        <v>9</v>
      </c>
      <c r="BM43" s="3">
        <f t="shared" si="148"/>
        <v>61.28</v>
      </c>
      <c r="BN43" s="3">
        <f t="shared" si="149"/>
        <v>12.58</v>
      </c>
      <c r="BO43" s="3">
        <f t="shared" si="150"/>
        <v>8.94</v>
      </c>
      <c r="BP43" s="3">
        <f t="shared" si="151"/>
        <v>7.41</v>
      </c>
      <c r="BQ43" s="3">
        <f t="shared" si="152"/>
        <v>5.65</v>
      </c>
      <c r="BR43" s="3">
        <f t="shared" si="153"/>
        <v>5.18</v>
      </c>
      <c r="BS43" s="3">
        <f t="shared" si="154"/>
        <v>4.29</v>
      </c>
      <c r="BU43" s="3" t="s">
        <v>34</v>
      </c>
      <c r="BV43" s="3" t="s">
        <v>9</v>
      </c>
      <c r="BW43" s="3">
        <f t="shared" si="155"/>
        <v>64.28</v>
      </c>
      <c r="BX43" s="3">
        <f t="shared" si="156"/>
        <v>13.2</v>
      </c>
      <c r="BY43" s="3">
        <f t="shared" si="157"/>
        <v>9.3800000000000008</v>
      </c>
      <c r="BZ43" s="3">
        <f t="shared" si="158"/>
        <v>7.77</v>
      </c>
      <c r="CA43" s="3">
        <f t="shared" si="159"/>
        <v>5.93</v>
      </c>
      <c r="CB43" s="3">
        <f t="shared" si="160"/>
        <v>5.43</v>
      </c>
      <c r="CC43" s="3">
        <f t="shared" si="161"/>
        <v>4.5</v>
      </c>
    </row>
    <row r="44" spans="1:81" x14ac:dyDescent="0.25">
      <c r="A44" s="3" t="s">
        <v>34</v>
      </c>
      <c r="B44" s="4" t="s">
        <v>3</v>
      </c>
      <c r="C44" s="3">
        <f t="shared" si="107"/>
        <v>33.57</v>
      </c>
      <c r="D44" s="3">
        <f t="shared" si="107"/>
        <v>9.9499999999999993</v>
      </c>
      <c r="E44" s="3">
        <f t="shared" si="107"/>
        <v>7.07</v>
      </c>
      <c r="F44" s="3">
        <f t="shared" si="107"/>
        <v>5.86</v>
      </c>
      <c r="G44" s="3">
        <f t="shared" si="107"/>
        <v>4.46</v>
      </c>
      <c r="H44" s="3">
        <f t="shared" si="107"/>
        <v>4.09</v>
      </c>
      <c r="I44" s="3">
        <f t="shared" si="107"/>
        <v>3.39</v>
      </c>
      <c r="K44" s="3">
        <f t="shared" ref="K44:Q44" si="164">K7</f>
        <v>25.27</v>
      </c>
      <c r="L44" s="3">
        <f t="shared" si="164"/>
        <v>7.49</v>
      </c>
      <c r="M44" s="3">
        <f t="shared" si="164"/>
        <v>5.32</v>
      </c>
      <c r="N44" s="3">
        <f t="shared" si="164"/>
        <v>4.41</v>
      </c>
      <c r="O44" s="3">
        <f t="shared" si="164"/>
        <v>3.36</v>
      </c>
      <c r="P44" s="3">
        <f t="shared" si="164"/>
        <v>3.08</v>
      </c>
      <c r="Q44" s="3">
        <f t="shared" si="164"/>
        <v>2.56</v>
      </c>
      <c r="S44" s="7">
        <f t="shared" si="109"/>
        <v>0.24724456359845104</v>
      </c>
      <c r="T44" s="7">
        <f t="shared" si="110"/>
        <v>0.24723618090452248</v>
      </c>
      <c r="U44" s="7">
        <f t="shared" si="111"/>
        <v>0.24752475247524752</v>
      </c>
      <c r="V44" s="7">
        <f t="shared" si="112"/>
        <v>0.24744027303754268</v>
      </c>
      <c r="W44" s="7">
        <f t="shared" si="113"/>
        <v>0.24663677130044848</v>
      </c>
      <c r="X44" s="7">
        <f t="shared" si="114"/>
        <v>0.24694376528117357</v>
      </c>
      <c r="Y44" s="7">
        <f t="shared" si="115"/>
        <v>0.24483775811209441</v>
      </c>
      <c r="AA44" s="3" t="s">
        <v>34</v>
      </c>
      <c r="AB44" s="4" t="s">
        <v>3</v>
      </c>
      <c r="AC44" s="3">
        <f t="shared" si="137"/>
        <v>34.51</v>
      </c>
      <c r="AD44" s="3">
        <f t="shared" si="116"/>
        <v>10.23</v>
      </c>
      <c r="AE44" s="3">
        <f t="shared" si="117"/>
        <v>7.27</v>
      </c>
      <c r="AF44" s="3">
        <f t="shared" si="118"/>
        <v>6.0299999999999994</v>
      </c>
      <c r="AG44" s="3">
        <f t="shared" si="119"/>
        <v>4.59</v>
      </c>
      <c r="AH44" s="3">
        <f t="shared" si="120"/>
        <v>4.21</v>
      </c>
      <c r="AI44" s="3">
        <f t="shared" si="121"/>
        <v>3.4899999999999998</v>
      </c>
      <c r="AK44" s="3">
        <f t="shared" si="138"/>
        <v>25.27</v>
      </c>
      <c r="AL44" s="3">
        <f t="shared" si="139"/>
        <v>7.49</v>
      </c>
      <c r="AM44" s="3">
        <f t="shared" si="122"/>
        <v>5.32</v>
      </c>
      <c r="AN44" s="3">
        <f t="shared" si="123"/>
        <v>4.41</v>
      </c>
      <c r="AO44" s="3">
        <f t="shared" si="124"/>
        <v>3.36</v>
      </c>
      <c r="AP44" s="3">
        <f t="shared" si="125"/>
        <v>3.08</v>
      </c>
      <c r="AQ44" s="3">
        <f t="shared" si="126"/>
        <v>2.56</v>
      </c>
      <c r="AS44" s="7">
        <f t="shared" si="140"/>
        <v>0.2677484787018255</v>
      </c>
      <c r="AT44" s="7">
        <f t="shared" si="127"/>
        <v>0.26783968719452589</v>
      </c>
      <c r="AU44" s="7">
        <f t="shared" si="128"/>
        <v>0.26822558459422274</v>
      </c>
      <c r="AV44" s="7">
        <f t="shared" si="129"/>
        <v>0.26865671641791034</v>
      </c>
      <c r="AW44" s="7">
        <f t="shared" si="130"/>
        <v>0.26797385620915037</v>
      </c>
      <c r="AX44" s="7">
        <f t="shared" si="131"/>
        <v>0.26840855106888362</v>
      </c>
      <c r="AY44" s="7">
        <f t="shared" si="132"/>
        <v>0.26647564469914031</v>
      </c>
      <c r="BA44" s="3" t="s">
        <v>34</v>
      </c>
      <c r="BB44" s="4" t="s">
        <v>3</v>
      </c>
      <c r="BC44" s="3">
        <f t="shared" si="141"/>
        <v>35.72</v>
      </c>
      <c r="BD44" s="3">
        <f t="shared" si="142"/>
        <v>10.59</v>
      </c>
      <c r="BE44" s="3">
        <f t="shared" si="143"/>
        <v>7.5299999999999994</v>
      </c>
      <c r="BF44" s="3">
        <f t="shared" si="144"/>
        <v>6.25</v>
      </c>
      <c r="BG44" s="3">
        <f t="shared" si="145"/>
        <v>4.76</v>
      </c>
      <c r="BH44" s="3">
        <f t="shared" si="146"/>
        <v>4.3599999999999994</v>
      </c>
      <c r="BI44" s="3">
        <f t="shared" si="147"/>
        <v>3.6199999999999997</v>
      </c>
      <c r="BK44" s="3" t="s">
        <v>34</v>
      </c>
      <c r="BL44" s="4" t="s">
        <v>3</v>
      </c>
      <c r="BM44" s="3">
        <f t="shared" si="148"/>
        <v>36.86</v>
      </c>
      <c r="BN44" s="3">
        <f t="shared" si="149"/>
        <v>10.93</v>
      </c>
      <c r="BO44" s="3">
        <f t="shared" si="150"/>
        <v>7.77</v>
      </c>
      <c r="BP44" s="3">
        <f t="shared" si="151"/>
        <v>6.45</v>
      </c>
      <c r="BQ44" s="3">
        <f t="shared" si="152"/>
        <v>4.91</v>
      </c>
      <c r="BR44" s="3">
        <f t="shared" si="153"/>
        <v>4.5</v>
      </c>
      <c r="BS44" s="3">
        <f t="shared" si="154"/>
        <v>3.74</v>
      </c>
      <c r="BU44" s="3" t="s">
        <v>34</v>
      </c>
      <c r="BV44" s="4" t="s">
        <v>3</v>
      </c>
      <c r="BW44" s="3">
        <f t="shared" si="155"/>
        <v>38.67</v>
      </c>
      <c r="BX44" s="3">
        <f t="shared" si="156"/>
        <v>11.47</v>
      </c>
      <c r="BY44" s="3">
        <f t="shared" si="157"/>
        <v>8.15</v>
      </c>
      <c r="BZ44" s="3">
        <f t="shared" si="158"/>
        <v>6.77</v>
      </c>
      <c r="CA44" s="3">
        <f t="shared" si="159"/>
        <v>5.15</v>
      </c>
      <c r="CB44" s="3">
        <f t="shared" si="160"/>
        <v>4.72</v>
      </c>
      <c r="CC44" s="3">
        <f t="shared" si="161"/>
        <v>3.92</v>
      </c>
    </row>
    <row r="45" spans="1:81" x14ac:dyDescent="0.25">
      <c r="A45" s="3" t="s">
        <v>34</v>
      </c>
      <c r="B45" s="3" t="s">
        <v>11</v>
      </c>
      <c r="C45" s="3">
        <f t="shared" si="107"/>
        <v>66.959999999999994</v>
      </c>
      <c r="D45" s="3">
        <f t="shared" si="107"/>
        <v>11.94</v>
      </c>
      <c r="E45" s="3">
        <f t="shared" si="107"/>
        <v>8.48</v>
      </c>
      <c r="F45" s="3">
        <f t="shared" si="107"/>
        <v>7.03</v>
      </c>
      <c r="G45" s="3">
        <f t="shared" si="107"/>
        <v>5.36</v>
      </c>
      <c r="H45" s="3">
        <f t="shared" si="107"/>
        <v>4.91</v>
      </c>
      <c r="I45" s="3">
        <f t="shared" si="107"/>
        <v>4.07</v>
      </c>
      <c r="K45" s="3">
        <f t="shared" ref="K45:Q45" si="165">K8</f>
        <v>50.4</v>
      </c>
      <c r="L45" s="3">
        <f t="shared" si="165"/>
        <v>8.99</v>
      </c>
      <c r="M45" s="3">
        <f t="shared" si="165"/>
        <v>6.38</v>
      </c>
      <c r="N45" s="3">
        <f t="shared" si="165"/>
        <v>5.29</v>
      </c>
      <c r="O45" s="3">
        <f t="shared" si="165"/>
        <v>4.03</v>
      </c>
      <c r="P45" s="3">
        <f t="shared" si="165"/>
        <v>3.7</v>
      </c>
      <c r="Q45" s="3">
        <f t="shared" si="165"/>
        <v>3.07</v>
      </c>
      <c r="S45" s="7">
        <f t="shared" si="109"/>
        <v>0.24731182795698925</v>
      </c>
      <c r="T45" s="7">
        <f t="shared" si="110"/>
        <v>0.2470686767169179</v>
      </c>
      <c r="U45" s="7">
        <f t="shared" si="111"/>
        <v>0.24764150943396235</v>
      </c>
      <c r="V45" s="7">
        <f t="shared" si="112"/>
        <v>0.24751066856330017</v>
      </c>
      <c r="W45" s="7">
        <f t="shared" si="113"/>
        <v>0.24813432835820892</v>
      </c>
      <c r="X45" s="7">
        <f t="shared" si="114"/>
        <v>0.24643584521384931</v>
      </c>
      <c r="Y45" s="7">
        <f t="shared" si="115"/>
        <v>0.24570024570024585</v>
      </c>
      <c r="AA45" s="3" t="s">
        <v>34</v>
      </c>
      <c r="AB45" s="3" t="s">
        <v>11</v>
      </c>
      <c r="AC45" s="3">
        <f t="shared" si="137"/>
        <v>68.84</v>
      </c>
      <c r="AD45" s="3">
        <f t="shared" si="116"/>
        <v>12.28</v>
      </c>
      <c r="AE45" s="3">
        <f t="shared" si="117"/>
        <v>8.7200000000000006</v>
      </c>
      <c r="AF45" s="3">
        <f t="shared" si="118"/>
        <v>7.2299999999999995</v>
      </c>
      <c r="AG45" s="3">
        <f t="shared" si="119"/>
        <v>5.52</v>
      </c>
      <c r="AH45" s="3">
        <f t="shared" si="120"/>
        <v>5.05</v>
      </c>
      <c r="AI45" s="3">
        <f t="shared" si="121"/>
        <v>4.1899999999999995</v>
      </c>
      <c r="AK45" s="3">
        <f t="shared" si="138"/>
        <v>50.4</v>
      </c>
      <c r="AL45" s="3">
        <f t="shared" si="139"/>
        <v>8.99</v>
      </c>
      <c r="AM45" s="3">
        <f t="shared" si="122"/>
        <v>6.38</v>
      </c>
      <c r="AN45" s="3">
        <f t="shared" si="123"/>
        <v>5.29</v>
      </c>
      <c r="AO45" s="3">
        <f t="shared" si="124"/>
        <v>4.03</v>
      </c>
      <c r="AP45" s="3">
        <f t="shared" si="125"/>
        <v>3.7</v>
      </c>
      <c r="AQ45" s="3">
        <f t="shared" si="126"/>
        <v>3.07</v>
      </c>
      <c r="AS45" s="7">
        <f t="shared" si="140"/>
        <v>0.26786751888436966</v>
      </c>
      <c r="AT45" s="7">
        <f t="shared" si="127"/>
        <v>0.26791530944625397</v>
      </c>
      <c r="AU45" s="7">
        <f t="shared" si="128"/>
        <v>0.26834862385321112</v>
      </c>
      <c r="AV45" s="7">
        <f t="shared" si="129"/>
        <v>0.268326417704011</v>
      </c>
      <c r="AW45" s="7">
        <f t="shared" si="130"/>
        <v>0.26992753623188392</v>
      </c>
      <c r="AX45" s="7">
        <f t="shared" si="131"/>
        <v>0.26732673267326723</v>
      </c>
      <c r="AY45" s="7">
        <f t="shared" si="132"/>
        <v>0.26730310262529833</v>
      </c>
      <c r="BA45" s="3" t="s">
        <v>34</v>
      </c>
      <c r="BB45" s="3" t="s">
        <v>11</v>
      </c>
      <c r="BC45" s="3">
        <f t="shared" si="141"/>
        <v>71.25</v>
      </c>
      <c r="BD45" s="3">
        <f t="shared" si="142"/>
        <v>12.709999999999999</v>
      </c>
      <c r="BE45" s="3">
        <f t="shared" si="143"/>
        <v>9.0299999999999994</v>
      </c>
      <c r="BF45" s="3">
        <f t="shared" si="144"/>
        <v>7.49</v>
      </c>
      <c r="BG45" s="3">
        <f t="shared" si="145"/>
        <v>5.72</v>
      </c>
      <c r="BH45" s="3">
        <f t="shared" si="146"/>
        <v>5.2299999999999995</v>
      </c>
      <c r="BI45" s="3">
        <f t="shared" si="147"/>
        <v>4.34</v>
      </c>
      <c r="BK45" s="3" t="s">
        <v>34</v>
      </c>
      <c r="BL45" s="3" t="s">
        <v>11</v>
      </c>
      <c r="BM45" s="3">
        <f t="shared" si="148"/>
        <v>73.53</v>
      </c>
      <c r="BN45" s="3">
        <f t="shared" si="149"/>
        <v>13.12</v>
      </c>
      <c r="BO45" s="3">
        <f t="shared" si="150"/>
        <v>9.32</v>
      </c>
      <c r="BP45" s="3">
        <f t="shared" si="151"/>
        <v>7.73</v>
      </c>
      <c r="BQ45" s="3">
        <f t="shared" si="152"/>
        <v>5.9</v>
      </c>
      <c r="BR45" s="3">
        <f t="shared" si="153"/>
        <v>5.4</v>
      </c>
      <c r="BS45" s="3">
        <f t="shared" si="154"/>
        <v>4.4800000000000004</v>
      </c>
      <c r="BU45" s="3" t="s">
        <v>34</v>
      </c>
      <c r="BV45" s="3" t="s">
        <v>11</v>
      </c>
      <c r="BW45" s="3">
        <f t="shared" si="155"/>
        <v>77.13</v>
      </c>
      <c r="BX45" s="3">
        <f t="shared" si="156"/>
        <v>13.76</v>
      </c>
      <c r="BY45" s="3">
        <f t="shared" si="157"/>
        <v>9.7799999999999994</v>
      </c>
      <c r="BZ45" s="3">
        <f t="shared" si="158"/>
        <v>8.11</v>
      </c>
      <c r="CA45" s="3">
        <f t="shared" si="159"/>
        <v>6.19</v>
      </c>
      <c r="CB45" s="3">
        <f t="shared" si="160"/>
        <v>5.66</v>
      </c>
      <c r="CC45" s="3">
        <f t="shared" si="161"/>
        <v>4.7</v>
      </c>
    </row>
    <row r="46" spans="1:81" x14ac:dyDescent="0.25">
      <c r="A46" s="3" t="s">
        <v>3</v>
      </c>
      <c r="B46" s="3" t="s">
        <v>35</v>
      </c>
      <c r="C46" s="3">
        <f t="shared" si="107"/>
        <v>31.89</v>
      </c>
      <c r="D46" s="3">
        <f t="shared" si="107"/>
        <v>9.4499999999999993</v>
      </c>
      <c r="E46" s="3">
        <f t="shared" si="107"/>
        <v>6.71</v>
      </c>
      <c r="F46" s="3">
        <f t="shared" si="107"/>
        <v>5.57</v>
      </c>
      <c r="G46" s="3">
        <f t="shared" si="107"/>
        <v>4.24</v>
      </c>
      <c r="H46" s="3">
        <f t="shared" si="107"/>
        <v>3.89</v>
      </c>
      <c r="I46" s="3">
        <f t="shared" si="107"/>
        <v>3.22</v>
      </c>
      <c r="K46" s="3">
        <f t="shared" ref="K46:Q46" si="166">K9</f>
        <v>24.01</v>
      </c>
      <c r="L46" s="3">
        <f t="shared" si="166"/>
        <v>7.12</v>
      </c>
      <c r="M46" s="3">
        <f t="shared" si="166"/>
        <v>5.05</v>
      </c>
      <c r="N46" s="3">
        <f t="shared" si="166"/>
        <v>4.1900000000000004</v>
      </c>
      <c r="O46" s="3">
        <f t="shared" si="166"/>
        <v>3.19</v>
      </c>
      <c r="P46" s="3">
        <f t="shared" si="166"/>
        <v>2.93</v>
      </c>
      <c r="Q46" s="3">
        <f t="shared" si="166"/>
        <v>2.4300000000000002</v>
      </c>
      <c r="S46" s="7">
        <f t="shared" si="109"/>
        <v>0.2470994042019441</v>
      </c>
      <c r="T46" s="7">
        <f t="shared" si="110"/>
        <v>0.24656084656084654</v>
      </c>
      <c r="U46" s="7">
        <f t="shared" si="111"/>
        <v>0.24739195230998512</v>
      </c>
      <c r="V46" s="7">
        <f t="shared" si="112"/>
        <v>0.24775583482944341</v>
      </c>
      <c r="W46" s="7">
        <f t="shared" si="113"/>
        <v>0.24764150943396235</v>
      </c>
      <c r="X46" s="7">
        <f t="shared" si="114"/>
        <v>0.2467866323907455</v>
      </c>
      <c r="Y46" s="7">
        <f t="shared" si="115"/>
        <v>0.24534161490683226</v>
      </c>
      <c r="AA46" s="3" t="s">
        <v>3</v>
      </c>
      <c r="AB46" s="3" t="s">
        <v>35</v>
      </c>
      <c r="AC46" s="3">
        <f t="shared" si="137"/>
        <v>32.79</v>
      </c>
      <c r="AD46" s="3">
        <f t="shared" si="116"/>
        <v>9.7200000000000006</v>
      </c>
      <c r="AE46" s="3">
        <f t="shared" si="117"/>
        <v>6.8999999999999995</v>
      </c>
      <c r="AF46" s="3">
        <f t="shared" si="118"/>
        <v>5.7299999999999995</v>
      </c>
      <c r="AG46" s="3">
        <f t="shared" si="119"/>
        <v>4.3599999999999994</v>
      </c>
      <c r="AH46" s="3">
        <f t="shared" si="120"/>
        <v>4</v>
      </c>
      <c r="AI46" s="3">
        <f t="shared" si="121"/>
        <v>3.32</v>
      </c>
      <c r="AK46" s="3">
        <f t="shared" si="138"/>
        <v>24.01</v>
      </c>
      <c r="AL46" s="3">
        <f t="shared" si="139"/>
        <v>7.12</v>
      </c>
      <c r="AM46" s="3">
        <f t="shared" si="122"/>
        <v>5.05</v>
      </c>
      <c r="AN46" s="3">
        <f t="shared" si="123"/>
        <v>4.1900000000000004</v>
      </c>
      <c r="AO46" s="3">
        <f t="shared" si="124"/>
        <v>3.19</v>
      </c>
      <c r="AP46" s="3">
        <f t="shared" si="125"/>
        <v>2.93</v>
      </c>
      <c r="AQ46" s="3">
        <f t="shared" si="126"/>
        <v>2.4300000000000002</v>
      </c>
      <c r="AS46" s="7">
        <f t="shared" si="140"/>
        <v>0.26776456236657509</v>
      </c>
      <c r="AT46" s="7">
        <f t="shared" si="127"/>
        <v>0.26748971193415638</v>
      </c>
      <c r="AU46" s="7">
        <f t="shared" si="128"/>
        <v>0.26811594202898548</v>
      </c>
      <c r="AV46" s="7">
        <f t="shared" si="129"/>
        <v>0.26876090750436288</v>
      </c>
      <c r="AW46" s="7">
        <f t="shared" si="130"/>
        <v>0.2683486238532109</v>
      </c>
      <c r="AX46" s="7">
        <f t="shared" si="131"/>
        <v>0.26749999999999996</v>
      </c>
      <c r="AY46" s="7">
        <f t="shared" si="132"/>
        <v>0.2680722891566264</v>
      </c>
      <c r="BA46" s="3" t="s">
        <v>3</v>
      </c>
      <c r="BB46" s="3" t="s">
        <v>35</v>
      </c>
      <c r="BC46" s="3">
        <f t="shared" si="141"/>
        <v>33.94</v>
      </c>
      <c r="BD46" s="3">
        <f t="shared" si="142"/>
        <v>10.07</v>
      </c>
      <c r="BE46" s="3">
        <f t="shared" si="143"/>
        <v>7.1499999999999995</v>
      </c>
      <c r="BF46" s="3">
        <f t="shared" si="144"/>
        <v>5.9399999999999995</v>
      </c>
      <c r="BG46" s="3">
        <f t="shared" si="145"/>
        <v>4.5199999999999996</v>
      </c>
      <c r="BH46" s="3">
        <f t="shared" si="146"/>
        <v>4.1399999999999997</v>
      </c>
      <c r="BI46" s="3">
        <f t="shared" si="147"/>
        <v>3.44</v>
      </c>
      <c r="BK46" s="3" t="s">
        <v>3</v>
      </c>
      <c r="BL46" s="3" t="s">
        <v>35</v>
      </c>
      <c r="BM46" s="3">
        <f t="shared" si="148"/>
        <v>35.03</v>
      </c>
      <c r="BN46" s="3">
        <f t="shared" si="149"/>
        <v>10.39</v>
      </c>
      <c r="BO46" s="3">
        <f t="shared" si="150"/>
        <v>7.38</v>
      </c>
      <c r="BP46" s="3">
        <f t="shared" si="151"/>
        <v>6.13</v>
      </c>
      <c r="BQ46" s="3">
        <f t="shared" si="152"/>
        <v>4.66</v>
      </c>
      <c r="BR46" s="3">
        <f t="shared" si="153"/>
        <v>4.2699999999999996</v>
      </c>
      <c r="BS46" s="3">
        <f t="shared" si="154"/>
        <v>3.55</v>
      </c>
      <c r="BU46" s="3" t="s">
        <v>3</v>
      </c>
      <c r="BV46" s="3" t="s">
        <v>35</v>
      </c>
      <c r="BW46" s="3">
        <f t="shared" si="155"/>
        <v>36.75</v>
      </c>
      <c r="BX46" s="3">
        <f t="shared" si="156"/>
        <v>10.9</v>
      </c>
      <c r="BY46" s="3">
        <f t="shared" si="157"/>
        <v>7.74</v>
      </c>
      <c r="BZ46" s="3">
        <f t="shared" si="158"/>
        <v>6.43</v>
      </c>
      <c r="CA46" s="3">
        <f t="shared" si="159"/>
        <v>4.8899999999999997</v>
      </c>
      <c r="CB46" s="3">
        <f t="shared" si="160"/>
        <v>4.4800000000000004</v>
      </c>
      <c r="CC46" s="3">
        <f t="shared" si="161"/>
        <v>3.72</v>
      </c>
    </row>
    <row r="47" spans="1:81" x14ac:dyDescent="0.25">
      <c r="A47" s="3" t="s">
        <v>3</v>
      </c>
      <c r="B47" s="3" t="s">
        <v>36</v>
      </c>
      <c r="C47" s="3">
        <f t="shared" si="107"/>
        <v>44.64</v>
      </c>
      <c r="D47" s="3">
        <f t="shared" si="107"/>
        <v>10.95</v>
      </c>
      <c r="E47" s="3">
        <f t="shared" si="107"/>
        <v>7.77</v>
      </c>
      <c r="F47" s="3">
        <f t="shared" si="107"/>
        <v>6.44</v>
      </c>
      <c r="G47" s="3">
        <f t="shared" si="107"/>
        <v>4.91</v>
      </c>
      <c r="H47" s="3">
        <f t="shared" si="107"/>
        <v>4.5</v>
      </c>
      <c r="I47" s="3">
        <f t="shared" si="107"/>
        <v>3.73</v>
      </c>
      <c r="K47" s="3">
        <f t="shared" ref="K47:Q47" si="167">K10</f>
        <v>33.6</v>
      </c>
      <c r="L47" s="3">
        <f t="shared" si="167"/>
        <v>8.24</v>
      </c>
      <c r="M47" s="3">
        <f t="shared" si="167"/>
        <v>5.85</v>
      </c>
      <c r="N47" s="3">
        <f t="shared" si="167"/>
        <v>4.8499999999999996</v>
      </c>
      <c r="O47" s="3">
        <f t="shared" si="167"/>
        <v>3.7</v>
      </c>
      <c r="P47" s="3">
        <f t="shared" si="167"/>
        <v>3.39</v>
      </c>
      <c r="Q47" s="3">
        <f t="shared" si="167"/>
        <v>2.81</v>
      </c>
      <c r="S47" s="7">
        <f t="shared" si="109"/>
        <v>0.24731182795698925</v>
      </c>
      <c r="T47" s="7">
        <f t="shared" si="110"/>
        <v>0.24748858447488575</v>
      </c>
      <c r="U47" s="7">
        <f t="shared" si="111"/>
        <v>0.24710424710424705</v>
      </c>
      <c r="V47" s="7">
        <f t="shared" si="112"/>
        <v>0.24689440993788825</v>
      </c>
      <c r="W47" s="7">
        <f t="shared" si="113"/>
        <v>0.24643584521384931</v>
      </c>
      <c r="X47" s="7">
        <f t="shared" si="114"/>
        <v>0.24666666666666659</v>
      </c>
      <c r="Y47" s="7">
        <f t="shared" si="115"/>
        <v>0.24664879356568359</v>
      </c>
      <c r="AA47" s="3" t="s">
        <v>3</v>
      </c>
      <c r="AB47" s="3" t="s">
        <v>36</v>
      </c>
      <c r="AC47" s="3">
        <f t="shared" si="137"/>
        <v>45.89</v>
      </c>
      <c r="AD47" s="3">
        <f t="shared" si="116"/>
        <v>11.26</v>
      </c>
      <c r="AE47" s="3">
        <f t="shared" si="117"/>
        <v>7.99</v>
      </c>
      <c r="AF47" s="3">
        <f t="shared" si="118"/>
        <v>6.63</v>
      </c>
      <c r="AG47" s="3">
        <f t="shared" si="119"/>
        <v>5.05</v>
      </c>
      <c r="AH47" s="3">
        <f t="shared" si="120"/>
        <v>4.63</v>
      </c>
      <c r="AI47" s="3">
        <f t="shared" si="121"/>
        <v>3.84</v>
      </c>
      <c r="AK47" s="3">
        <f t="shared" si="138"/>
        <v>33.6</v>
      </c>
      <c r="AL47" s="3">
        <f t="shared" si="139"/>
        <v>8.24</v>
      </c>
      <c r="AM47" s="3">
        <f t="shared" si="122"/>
        <v>5.85</v>
      </c>
      <c r="AN47" s="3">
        <f t="shared" si="123"/>
        <v>4.8499999999999996</v>
      </c>
      <c r="AO47" s="3">
        <f t="shared" si="124"/>
        <v>3.7</v>
      </c>
      <c r="AP47" s="3">
        <f t="shared" si="125"/>
        <v>3.39</v>
      </c>
      <c r="AQ47" s="3">
        <f t="shared" si="126"/>
        <v>2.81</v>
      </c>
      <c r="AS47" s="7">
        <f t="shared" si="140"/>
        <v>0.26781433863586834</v>
      </c>
      <c r="AT47" s="7">
        <f t="shared" si="127"/>
        <v>0.26820603907637652</v>
      </c>
      <c r="AU47" s="7">
        <f t="shared" si="128"/>
        <v>0.2678347934918649</v>
      </c>
      <c r="AV47" s="7">
        <f t="shared" si="129"/>
        <v>0.26847662141779793</v>
      </c>
      <c r="AW47" s="7">
        <f t="shared" si="130"/>
        <v>0.26732673267326723</v>
      </c>
      <c r="AX47" s="7">
        <f t="shared" si="131"/>
        <v>0.26781857451403879</v>
      </c>
      <c r="AY47" s="7">
        <f t="shared" si="132"/>
        <v>0.26822916666666663</v>
      </c>
      <c r="BA47" s="3" t="s">
        <v>3</v>
      </c>
      <c r="BB47" s="3" t="s">
        <v>36</v>
      </c>
      <c r="BC47" s="3">
        <f t="shared" si="141"/>
        <v>47.5</v>
      </c>
      <c r="BD47" s="3">
        <f t="shared" si="142"/>
        <v>11.66</v>
      </c>
      <c r="BE47" s="3">
        <f t="shared" si="143"/>
        <v>8.27</v>
      </c>
      <c r="BF47" s="3">
        <f t="shared" si="144"/>
        <v>6.87</v>
      </c>
      <c r="BG47" s="3">
        <f t="shared" si="145"/>
        <v>5.2299999999999995</v>
      </c>
      <c r="BH47" s="3">
        <f t="shared" si="146"/>
        <v>4.8</v>
      </c>
      <c r="BI47" s="3">
        <f t="shared" si="147"/>
        <v>3.98</v>
      </c>
      <c r="BK47" s="3" t="s">
        <v>3</v>
      </c>
      <c r="BL47" s="3" t="s">
        <v>36</v>
      </c>
      <c r="BM47" s="3">
        <f t="shared" si="148"/>
        <v>49.02</v>
      </c>
      <c r="BN47" s="3">
        <f t="shared" si="149"/>
        <v>12.03</v>
      </c>
      <c r="BO47" s="3">
        <f t="shared" si="150"/>
        <v>8.5299999999999994</v>
      </c>
      <c r="BP47" s="3">
        <f t="shared" si="151"/>
        <v>7.09</v>
      </c>
      <c r="BQ47" s="3">
        <f t="shared" si="152"/>
        <v>5.4</v>
      </c>
      <c r="BR47" s="3">
        <f t="shared" si="153"/>
        <v>4.95</v>
      </c>
      <c r="BS47" s="3">
        <f t="shared" si="154"/>
        <v>4.1100000000000003</v>
      </c>
      <c r="BU47" s="3" t="s">
        <v>3</v>
      </c>
      <c r="BV47" s="3" t="s">
        <v>36</v>
      </c>
      <c r="BW47" s="3">
        <f t="shared" si="155"/>
        <v>51.42</v>
      </c>
      <c r="BX47" s="3">
        <f t="shared" si="156"/>
        <v>12.62</v>
      </c>
      <c r="BY47" s="3">
        <f t="shared" si="157"/>
        <v>8.9499999999999993</v>
      </c>
      <c r="BZ47" s="3">
        <f t="shared" si="158"/>
        <v>7.44</v>
      </c>
      <c r="CA47" s="3">
        <f t="shared" si="159"/>
        <v>5.66</v>
      </c>
      <c r="CB47" s="3">
        <f t="shared" si="160"/>
        <v>5.19</v>
      </c>
      <c r="CC47" s="3">
        <f t="shared" si="161"/>
        <v>4.3099999999999996</v>
      </c>
    </row>
    <row r="48" spans="1:81" x14ac:dyDescent="0.25">
      <c r="A48" s="3" t="s">
        <v>3</v>
      </c>
      <c r="B48" s="3" t="s">
        <v>37</v>
      </c>
      <c r="C48" s="3">
        <f t="shared" si="107"/>
        <v>55.8</v>
      </c>
      <c r="D48" s="3">
        <f t="shared" si="107"/>
        <v>11.44</v>
      </c>
      <c r="E48" s="3">
        <f t="shared" si="107"/>
        <v>8.1300000000000008</v>
      </c>
      <c r="F48" s="3">
        <f t="shared" si="107"/>
        <v>6.74</v>
      </c>
      <c r="G48" s="3">
        <f t="shared" si="107"/>
        <v>5.13</v>
      </c>
      <c r="H48" s="3">
        <f t="shared" si="107"/>
        <v>4.71</v>
      </c>
      <c r="I48" s="3">
        <f t="shared" si="107"/>
        <v>3.9</v>
      </c>
      <c r="K48" s="3">
        <f t="shared" ref="K48:Q48" si="168">K11</f>
        <v>42</v>
      </c>
      <c r="L48" s="3">
        <f t="shared" si="168"/>
        <v>8.61</v>
      </c>
      <c r="M48" s="3">
        <f t="shared" si="168"/>
        <v>6.12</v>
      </c>
      <c r="N48" s="3">
        <f t="shared" si="168"/>
        <v>5.07</v>
      </c>
      <c r="O48" s="3">
        <f t="shared" si="168"/>
        <v>3.86</v>
      </c>
      <c r="P48" s="3">
        <f t="shared" si="168"/>
        <v>3.54</v>
      </c>
      <c r="Q48" s="3">
        <f t="shared" si="168"/>
        <v>2.94</v>
      </c>
      <c r="S48" s="7">
        <f t="shared" si="109"/>
        <v>0.24731182795698925</v>
      </c>
      <c r="T48" s="7">
        <f t="shared" si="110"/>
        <v>0.2473776223776224</v>
      </c>
      <c r="U48" s="7">
        <f t="shared" si="111"/>
        <v>0.24723247232472334</v>
      </c>
      <c r="V48" s="7">
        <f t="shared" si="112"/>
        <v>0.24777448071216612</v>
      </c>
      <c r="W48" s="7">
        <f t="shared" ref="W48:W65" si="169">1-(O48/G48)</f>
        <v>0.24756335282651076</v>
      </c>
      <c r="X48" s="7">
        <f t="shared" ref="X48:X65" si="170">1-(P48/H48)</f>
        <v>0.24840764331210186</v>
      </c>
      <c r="Y48" s="7">
        <f t="shared" ref="Y48:Y65" si="171">1-(Q48/I48)</f>
        <v>0.24615384615384617</v>
      </c>
      <c r="AA48" s="3" t="s">
        <v>3</v>
      </c>
      <c r="AB48" s="3" t="s">
        <v>37</v>
      </c>
      <c r="AC48" s="3">
        <f t="shared" si="137"/>
        <v>57.37</v>
      </c>
      <c r="AD48" s="3">
        <f t="shared" si="116"/>
        <v>11.77</v>
      </c>
      <c r="AE48" s="3">
        <f t="shared" si="117"/>
        <v>8.36</v>
      </c>
      <c r="AF48" s="3">
        <f t="shared" si="118"/>
        <v>6.93</v>
      </c>
      <c r="AG48" s="3">
        <f t="shared" si="119"/>
        <v>5.2799999999999994</v>
      </c>
      <c r="AH48" s="3">
        <f t="shared" si="120"/>
        <v>4.8499999999999996</v>
      </c>
      <c r="AI48" s="3">
        <f t="shared" si="121"/>
        <v>4.01</v>
      </c>
      <c r="AK48" s="3">
        <f t="shared" si="138"/>
        <v>42</v>
      </c>
      <c r="AL48" s="3">
        <f t="shared" si="139"/>
        <v>8.61</v>
      </c>
      <c r="AM48" s="3">
        <f t="shared" si="122"/>
        <v>6.12</v>
      </c>
      <c r="AN48" s="3">
        <f t="shared" si="123"/>
        <v>5.07</v>
      </c>
      <c r="AO48" s="3">
        <f t="shared" si="124"/>
        <v>3.86</v>
      </c>
      <c r="AP48" s="3">
        <f t="shared" si="125"/>
        <v>3.54</v>
      </c>
      <c r="AQ48" s="3">
        <f t="shared" si="126"/>
        <v>2.94</v>
      </c>
      <c r="AS48" s="7">
        <f t="shared" si="140"/>
        <v>0.26791005752135255</v>
      </c>
      <c r="AT48" s="7">
        <f t="shared" si="127"/>
        <v>0.26847918436703488</v>
      </c>
      <c r="AU48" s="7">
        <f t="shared" si="128"/>
        <v>0.26794258373205737</v>
      </c>
      <c r="AV48" s="7">
        <f t="shared" si="129"/>
        <v>0.2683982683982683</v>
      </c>
      <c r="AW48" s="7">
        <f t="shared" si="130"/>
        <v>0.26893939393939392</v>
      </c>
      <c r="AX48" s="7">
        <f t="shared" si="131"/>
        <v>0.27010309278350508</v>
      </c>
      <c r="AY48" s="7">
        <f t="shared" si="132"/>
        <v>0.26683291770573558</v>
      </c>
      <c r="BA48" s="3" t="s">
        <v>3</v>
      </c>
      <c r="BB48" s="3" t="s">
        <v>37</v>
      </c>
      <c r="BC48" s="3">
        <f t="shared" si="141"/>
        <v>59.379999999999995</v>
      </c>
      <c r="BD48" s="3">
        <f t="shared" si="142"/>
        <v>12.19</v>
      </c>
      <c r="BE48" s="3">
        <f t="shared" si="143"/>
        <v>8.66</v>
      </c>
      <c r="BF48" s="3">
        <f t="shared" si="144"/>
        <v>7.18</v>
      </c>
      <c r="BG48" s="3">
        <f t="shared" si="145"/>
        <v>5.47</v>
      </c>
      <c r="BH48" s="3">
        <f t="shared" si="146"/>
        <v>5.0199999999999996</v>
      </c>
      <c r="BI48" s="3">
        <f t="shared" si="147"/>
        <v>4.16</v>
      </c>
      <c r="BK48" s="3" t="s">
        <v>3</v>
      </c>
      <c r="BL48" s="3" t="s">
        <v>37</v>
      </c>
      <c r="BM48" s="3">
        <f t="shared" si="148"/>
        <v>61.28</v>
      </c>
      <c r="BN48" s="3">
        <f t="shared" si="149"/>
        <v>12.58</v>
      </c>
      <c r="BO48" s="3">
        <f t="shared" si="150"/>
        <v>8.94</v>
      </c>
      <c r="BP48" s="3">
        <f t="shared" si="151"/>
        <v>7.41</v>
      </c>
      <c r="BQ48" s="3">
        <f t="shared" si="152"/>
        <v>5.65</v>
      </c>
      <c r="BR48" s="3">
        <f t="shared" si="153"/>
        <v>5.18</v>
      </c>
      <c r="BS48" s="3">
        <f t="shared" si="154"/>
        <v>4.29</v>
      </c>
      <c r="BU48" s="3" t="s">
        <v>3</v>
      </c>
      <c r="BV48" s="3" t="s">
        <v>37</v>
      </c>
      <c r="BW48" s="3">
        <f t="shared" si="155"/>
        <v>64.28</v>
      </c>
      <c r="BX48" s="3">
        <f t="shared" si="156"/>
        <v>13.2</v>
      </c>
      <c r="BY48" s="3">
        <f t="shared" si="157"/>
        <v>9.3800000000000008</v>
      </c>
      <c r="BZ48" s="3">
        <f t="shared" si="158"/>
        <v>7.77</v>
      </c>
      <c r="CA48" s="3">
        <f t="shared" si="159"/>
        <v>5.93</v>
      </c>
      <c r="CB48" s="3">
        <f t="shared" si="160"/>
        <v>5.43</v>
      </c>
      <c r="CC48" s="3">
        <f t="shared" si="161"/>
        <v>4.5</v>
      </c>
    </row>
    <row r="49" spans="1:81" x14ac:dyDescent="0.25">
      <c r="A49" s="3" t="s">
        <v>3</v>
      </c>
      <c r="B49" s="3" t="s">
        <v>9</v>
      </c>
      <c r="C49" s="3">
        <f t="shared" si="107"/>
        <v>33.57</v>
      </c>
      <c r="D49" s="3">
        <f t="shared" si="107"/>
        <v>9.9499999999999993</v>
      </c>
      <c r="E49" s="3">
        <f t="shared" si="107"/>
        <v>7.07</v>
      </c>
      <c r="F49" s="3">
        <f t="shared" si="107"/>
        <v>5.86</v>
      </c>
      <c r="G49" s="3">
        <f t="shared" si="107"/>
        <v>4.46</v>
      </c>
      <c r="H49" s="3">
        <f t="shared" si="107"/>
        <v>4.09</v>
      </c>
      <c r="I49" s="3">
        <f t="shared" si="107"/>
        <v>3.39</v>
      </c>
      <c r="K49" s="3">
        <f t="shared" ref="K49:Q49" si="172">K12</f>
        <v>25.27</v>
      </c>
      <c r="L49" s="3">
        <f t="shared" si="172"/>
        <v>7.49</v>
      </c>
      <c r="M49" s="3">
        <f t="shared" si="172"/>
        <v>5.32</v>
      </c>
      <c r="N49" s="3">
        <f t="shared" si="172"/>
        <v>4.41</v>
      </c>
      <c r="O49" s="3">
        <f t="shared" si="172"/>
        <v>3.36</v>
      </c>
      <c r="P49" s="3">
        <f t="shared" si="172"/>
        <v>3.08</v>
      </c>
      <c r="Q49" s="3">
        <f t="shared" si="172"/>
        <v>2.56</v>
      </c>
      <c r="S49" s="7">
        <f t="shared" si="109"/>
        <v>0.24724456359845104</v>
      </c>
      <c r="T49" s="7">
        <f t="shared" si="110"/>
        <v>0.24723618090452248</v>
      </c>
      <c r="U49" s="7">
        <f t="shared" si="111"/>
        <v>0.24752475247524752</v>
      </c>
      <c r="V49" s="7">
        <f t="shared" si="112"/>
        <v>0.24744027303754268</v>
      </c>
      <c r="W49" s="7">
        <f t="shared" si="169"/>
        <v>0.24663677130044848</v>
      </c>
      <c r="X49" s="7">
        <f t="shared" si="170"/>
        <v>0.24694376528117357</v>
      </c>
      <c r="Y49" s="7">
        <f t="shared" si="171"/>
        <v>0.24483775811209441</v>
      </c>
      <c r="AA49" s="3" t="s">
        <v>3</v>
      </c>
      <c r="AB49" s="3" t="s">
        <v>9</v>
      </c>
      <c r="AC49" s="3">
        <f t="shared" si="137"/>
        <v>34.51</v>
      </c>
      <c r="AD49" s="3">
        <f t="shared" si="116"/>
        <v>10.23</v>
      </c>
      <c r="AE49" s="3">
        <f t="shared" si="117"/>
        <v>7.27</v>
      </c>
      <c r="AF49" s="3">
        <f t="shared" si="118"/>
        <v>6.0299999999999994</v>
      </c>
      <c r="AG49" s="3">
        <f t="shared" si="119"/>
        <v>4.59</v>
      </c>
      <c r="AH49" s="3">
        <f t="shared" si="120"/>
        <v>4.21</v>
      </c>
      <c r="AI49" s="3">
        <f t="shared" si="121"/>
        <v>3.4899999999999998</v>
      </c>
      <c r="AK49" s="3">
        <f t="shared" si="138"/>
        <v>25.27</v>
      </c>
      <c r="AL49" s="3">
        <f t="shared" si="139"/>
        <v>7.49</v>
      </c>
      <c r="AM49" s="3">
        <f t="shared" si="122"/>
        <v>5.32</v>
      </c>
      <c r="AN49" s="3">
        <f t="shared" si="123"/>
        <v>4.41</v>
      </c>
      <c r="AO49" s="3">
        <f t="shared" si="124"/>
        <v>3.36</v>
      </c>
      <c r="AP49" s="3">
        <f t="shared" si="125"/>
        <v>3.08</v>
      </c>
      <c r="AQ49" s="3">
        <f t="shared" si="126"/>
        <v>2.56</v>
      </c>
      <c r="AS49" s="7">
        <f t="shared" si="140"/>
        <v>0.2677484787018255</v>
      </c>
      <c r="AT49" s="7">
        <f t="shared" si="127"/>
        <v>0.26783968719452589</v>
      </c>
      <c r="AU49" s="7">
        <f t="shared" si="128"/>
        <v>0.26822558459422274</v>
      </c>
      <c r="AV49" s="7">
        <f t="shared" si="129"/>
        <v>0.26865671641791034</v>
      </c>
      <c r="AW49" s="7">
        <f t="shared" si="130"/>
        <v>0.26797385620915037</v>
      </c>
      <c r="AX49" s="7">
        <f t="shared" si="131"/>
        <v>0.26840855106888362</v>
      </c>
      <c r="AY49" s="7">
        <f t="shared" si="132"/>
        <v>0.26647564469914031</v>
      </c>
      <c r="BA49" s="3" t="s">
        <v>3</v>
      </c>
      <c r="BB49" s="3" t="s">
        <v>9</v>
      </c>
      <c r="BC49" s="3">
        <f t="shared" si="141"/>
        <v>35.72</v>
      </c>
      <c r="BD49" s="3">
        <f t="shared" si="142"/>
        <v>10.59</v>
      </c>
      <c r="BE49" s="3">
        <f t="shared" si="143"/>
        <v>7.5299999999999994</v>
      </c>
      <c r="BF49" s="3">
        <f t="shared" si="144"/>
        <v>6.25</v>
      </c>
      <c r="BG49" s="3">
        <f t="shared" si="145"/>
        <v>4.76</v>
      </c>
      <c r="BH49" s="3">
        <f t="shared" si="146"/>
        <v>4.3599999999999994</v>
      </c>
      <c r="BI49" s="3">
        <f t="shared" si="147"/>
        <v>3.6199999999999997</v>
      </c>
      <c r="BK49" s="3" t="s">
        <v>3</v>
      </c>
      <c r="BL49" s="3" t="s">
        <v>9</v>
      </c>
      <c r="BM49" s="3">
        <f t="shared" si="148"/>
        <v>36.86</v>
      </c>
      <c r="BN49" s="3">
        <f t="shared" si="149"/>
        <v>10.93</v>
      </c>
      <c r="BO49" s="3">
        <f t="shared" si="150"/>
        <v>7.77</v>
      </c>
      <c r="BP49" s="3">
        <f t="shared" si="151"/>
        <v>6.45</v>
      </c>
      <c r="BQ49" s="3">
        <f t="shared" si="152"/>
        <v>4.91</v>
      </c>
      <c r="BR49" s="3">
        <f t="shared" si="153"/>
        <v>4.5</v>
      </c>
      <c r="BS49" s="3">
        <f t="shared" si="154"/>
        <v>3.74</v>
      </c>
      <c r="BU49" s="3" t="s">
        <v>3</v>
      </c>
      <c r="BV49" s="3" t="s">
        <v>9</v>
      </c>
      <c r="BW49" s="3">
        <f t="shared" si="155"/>
        <v>38.67</v>
      </c>
      <c r="BX49" s="3">
        <f t="shared" si="156"/>
        <v>11.47</v>
      </c>
      <c r="BY49" s="3">
        <f t="shared" si="157"/>
        <v>8.15</v>
      </c>
      <c r="BZ49" s="3">
        <f t="shared" si="158"/>
        <v>6.77</v>
      </c>
      <c r="CA49" s="3">
        <f t="shared" si="159"/>
        <v>5.15</v>
      </c>
      <c r="CB49" s="3">
        <f t="shared" si="160"/>
        <v>4.72</v>
      </c>
      <c r="CC49" s="3">
        <f t="shared" si="161"/>
        <v>3.92</v>
      </c>
    </row>
    <row r="50" spans="1:81" x14ac:dyDescent="0.25">
      <c r="A50" s="3" t="s">
        <v>37</v>
      </c>
      <c r="B50" s="3" t="s">
        <v>35</v>
      </c>
      <c r="C50" s="3">
        <f t="shared" ref="C50:I59" si="173">ROUND(C13*(1-$B$38),2)</f>
        <v>35.25</v>
      </c>
      <c r="D50" s="3">
        <f t="shared" si="173"/>
        <v>10.45</v>
      </c>
      <c r="E50" s="3">
        <f t="shared" si="173"/>
        <v>7.42</v>
      </c>
      <c r="F50" s="3">
        <f t="shared" si="173"/>
        <v>6.15</v>
      </c>
      <c r="G50" s="3">
        <f t="shared" si="173"/>
        <v>4.6900000000000004</v>
      </c>
      <c r="H50" s="3">
        <f t="shared" si="173"/>
        <v>4.3</v>
      </c>
      <c r="I50" s="3">
        <f t="shared" si="173"/>
        <v>3.56</v>
      </c>
      <c r="K50" s="3">
        <f t="shared" ref="K50:Q50" si="174">K13</f>
        <v>26.53</v>
      </c>
      <c r="L50" s="3">
        <f t="shared" si="174"/>
        <v>7.86</v>
      </c>
      <c r="M50" s="3">
        <f t="shared" si="174"/>
        <v>5.59</v>
      </c>
      <c r="N50" s="3">
        <f t="shared" si="174"/>
        <v>4.63</v>
      </c>
      <c r="O50" s="3">
        <f t="shared" si="174"/>
        <v>3.53</v>
      </c>
      <c r="P50" s="3">
        <f t="shared" si="174"/>
        <v>3.23</v>
      </c>
      <c r="Q50" s="3">
        <f t="shared" si="174"/>
        <v>2.68</v>
      </c>
      <c r="S50" s="7">
        <f t="shared" si="109"/>
        <v>0.24737588652482267</v>
      </c>
      <c r="T50" s="7">
        <f t="shared" si="110"/>
        <v>0.24784688995215298</v>
      </c>
      <c r="U50" s="7">
        <f t="shared" si="111"/>
        <v>0.24663072776280326</v>
      </c>
      <c r="V50" s="7">
        <f t="shared" si="112"/>
        <v>0.24715447154471548</v>
      </c>
      <c r="W50" s="7">
        <f t="shared" si="169"/>
        <v>0.24733475479744149</v>
      </c>
      <c r="X50" s="7">
        <f t="shared" si="170"/>
        <v>0.24883720930232556</v>
      </c>
      <c r="Y50" s="7">
        <f t="shared" si="171"/>
        <v>0.24719101123595499</v>
      </c>
      <c r="AA50" s="3" t="s">
        <v>37</v>
      </c>
      <c r="AB50" s="3" t="s">
        <v>35</v>
      </c>
      <c r="AC50" s="3">
        <f t="shared" si="137"/>
        <v>36.239999999999995</v>
      </c>
      <c r="AD50" s="3">
        <f t="shared" si="116"/>
        <v>10.75</v>
      </c>
      <c r="AE50" s="3">
        <f t="shared" si="117"/>
        <v>7.63</v>
      </c>
      <c r="AF50" s="3">
        <f t="shared" si="118"/>
        <v>6.33</v>
      </c>
      <c r="AG50" s="3">
        <f t="shared" si="119"/>
        <v>4.83</v>
      </c>
      <c r="AH50" s="3">
        <f t="shared" si="120"/>
        <v>4.43</v>
      </c>
      <c r="AI50" s="3">
        <f t="shared" si="121"/>
        <v>3.6599999999999997</v>
      </c>
      <c r="AK50" s="3">
        <f t="shared" si="138"/>
        <v>26.53</v>
      </c>
      <c r="AL50" s="3">
        <f t="shared" si="139"/>
        <v>7.86</v>
      </c>
      <c r="AM50" s="3">
        <f t="shared" si="122"/>
        <v>5.59</v>
      </c>
      <c r="AN50" s="3">
        <f t="shared" si="123"/>
        <v>4.63</v>
      </c>
      <c r="AO50" s="3">
        <f t="shared" si="124"/>
        <v>3.53</v>
      </c>
      <c r="AP50" s="3">
        <f t="shared" si="125"/>
        <v>3.23</v>
      </c>
      <c r="AQ50" s="3">
        <f t="shared" si="126"/>
        <v>2.68</v>
      </c>
      <c r="AS50" s="7">
        <f t="shared" si="140"/>
        <v>0.26793598233995575</v>
      </c>
      <c r="AT50" s="7">
        <f t="shared" si="127"/>
        <v>0.26883720930232557</v>
      </c>
      <c r="AU50" s="7">
        <f t="shared" si="128"/>
        <v>0.26736566186107469</v>
      </c>
      <c r="AV50" s="7">
        <f t="shared" si="129"/>
        <v>0.26856240126382314</v>
      </c>
      <c r="AW50" s="7">
        <f t="shared" si="130"/>
        <v>0.26915113871635621</v>
      </c>
      <c r="AX50" s="7">
        <f t="shared" si="131"/>
        <v>0.27088036117381487</v>
      </c>
      <c r="AY50" s="7">
        <f t="shared" si="132"/>
        <v>0.26775956284152991</v>
      </c>
      <c r="BA50" s="3" t="s">
        <v>37</v>
      </c>
      <c r="BB50" s="3" t="s">
        <v>35</v>
      </c>
      <c r="BC50" s="3">
        <f t="shared" si="141"/>
        <v>37.51</v>
      </c>
      <c r="BD50" s="3">
        <f t="shared" si="142"/>
        <v>11.129999999999999</v>
      </c>
      <c r="BE50" s="3">
        <f t="shared" si="143"/>
        <v>7.8999999999999995</v>
      </c>
      <c r="BF50" s="3">
        <f t="shared" si="144"/>
        <v>6.56</v>
      </c>
      <c r="BG50" s="3">
        <f t="shared" si="145"/>
        <v>5</v>
      </c>
      <c r="BH50" s="3">
        <f t="shared" si="146"/>
        <v>4.59</v>
      </c>
      <c r="BI50" s="3">
        <f t="shared" si="147"/>
        <v>3.7899999999999996</v>
      </c>
      <c r="BK50" s="3" t="s">
        <v>37</v>
      </c>
      <c r="BL50" s="3" t="s">
        <v>35</v>
      </c>
      <c r="BM50" s="3">
        <f t="shared" si="148"/>
        <v>38.71</v>
      </c>
      <c r="BN50" s="3">
        <f t="shared" si="149"/>
        <v>11.49</v>
      </c>
      <c r="BO50" s="3">
        <f t="shared" si="150"/>
        <v>8.15</v>
      </c>
      <c r="BP50" s="3">
        <f t="shared" si="151"/>
        <v>6.77</v>
      </c>
      <c r="BQ50" s="3">
        <f t="shared" si="152"/>
        <v>5.16</v>
      </c>
      <c r="BR50" s="3">
        <f t="shared" si="153"/>
        <v>4.74</v>
      </c>
      <c r="BS50" s="3">
        <f t="shared" si="154"/>
        <v>3.91</v>
      </c>
      <c r="BU50" s="3" t="s">
        <v>37</v>
      </c>
      <c r="BV50" s="3" t="s">
        <v>35</v>
      </c>
      <c r="BW50" s="3">
        <f t="shared" si="155"/>
        <v>40.61</v>
      </c>
      <c r="BX50" s="3">
        <f t="shared" si="156"/>
        <v>12.05</v>
      </c>
      <c r="BY50" s="3">
        <f t="shared" si="157"/>
        <v>8.5500000000000007</v>
      </c>
      <c r="BZ50" s="3">
        <f t="shared" si="158"/>
        <v>7.1</v>
      </c>
      <c r="CA50" s="3">
        <f t="shared" si="159"/>
        <v>5.41</v>
      </c>
      <c r="CB50" s="3">
        <f t="shared" si="160"/>
        <v>4.97</v>
      </c>
      <c r="CC50" s="3">
        <f t="shared" si="161"/>
        <v>4.0999999999999996</v>
      </c>
    </row>
    <row r="51" spans="1:81" x14ac:dyDescent="0.25">
      <c r="A51" s="3" t="s">
        <v>37</v>
      </c>
      <c r="B51" s="3" t="s">
        <v>36</v>
      </c>
      <c r="C51" s="3">
        <f t="shared" si="173"/>
        <v>33.57</v>
      </c>
      <c r="D51" s="3">
        <f t="shared" si="173"/>
        <v>9.9499999999999993</v>
      </c>
      <c r="E51" s="3">
        <f t="shared" si="173"/>
        <v>7.07</v>
      </c>
      <c r="F51" s="3">
        <f t="shared" si="173"/>
        <v>5.86</v>
      </c>
      <c r="G51" s="3">
        <f t="shared" si="173"/>
        <v>4.46</v>
      </c>
      <c r="H51" s="3">
        <f t="shared" si="173"/>
        <v>4.09</v>
      </c>
      <c r="I51" s="3">
        <f t="shared" si="173"/>
        <v>3.39</v>
      </c>
      <c r="K51" s="3">
        <f t="shared" ref="K51:Q51" si="175">K14</f>
        <v>25.27</v>
      </c>
      <c r="L51" s="3">
        <f t="shared" si="175"/>
        <v>7.49</v>
      </c>
      <c r="M51" s="3">
        <f t="shared" si="175"/>
        <v>5.32</v>
      </c>
      <c r="N51" s="3">
        <f t="shared" si="175"/>
        <v>4.41</v>
      </c>
      <c r="O51" s="3">
        <f t="shared" si="175"/>
        <v>3.36</v>
      </c>
      <c r="P51" s="3">
        <f t="shared" si="175"/>
        <v>3.08</v>
      </c>
      <c r="Q51" s="3">
        <f t="shared" si="175"/>
        <v>2.56</v>
      </c>
      <c r="S51" s="7">
        <f t="shared" si="109"/>
        <v>0.24724456359845104</v>
      </c>
      <c r="T51" s="7">
        <f t="shared" si="110"/>
        <v>0.24723618090452248</v>
      </c>
      <c r="U51" s="7">
        <f t="shared" si="111"/>
        <v>0.24752475247524752</v>
      </c>
      <c r="V51" s="7">
        <f t="shared" si="112"/>
        <v>0.24744027303754268</v>
      </c>
      <c r="W51" s="7">
        <f t="shared" si="169"/>
        <v>0.24663677130044848</v>
      </c>
      <c r="X51" s="7">
        <f t="shared" si="170"/>
        <v>0.24694376528117357</v>
      </c>
      <c r="Y51" s="7">
        <f t="shared" si="171"/>
        <v>0.24483775811209441</v>
      </c>
      <c r="AA51" s="3" t="s">
        <v>37</v>
      </c>
      <c r="AB51" s="3" t="s">
        <v>36</v>
      </c>
      <c r="AC51" s="3">
        <f t="shared" si="137"/>
        <v>34.51</v>
      </c>
      <c r="AD51" s="3">
        <f t="shared" si="116"/>
        <v>10.23</v>
      </c>
      <c r="AE51" s="3">
        <f t="shared" si="117"/>
        <v>7.27</v>
      </c>
      <c r="AF51" s="3">
        <f t="shared" si="118"/>
        <v>6.0299999999999994</v>
      </c>
      <c r="AG51" s="3">
        <f t="shared" si="119"/>
        <v>4.59</v>
      </c>
      <c r="AH51" s="3">
        <f t="shared" si="120"/>
        <v>4.21</v>
      </c>
      <c r="AI51" s="3">
        <f t="shared" si="121"/>
        <v>3.4899999999999998</v>
      </c>
      <c r="AK51" s="3">
        <f t="shared" si="138"/>
        <v>25.27</v>
      </c>
      <c r="AL51" s="3">
        <f t="shared" si="139"/>
        <v>7.49</v>
      </c>
      <c r="AM51" s="3">
        <f t="shared" si="122"/>
        <v>5.32</v>
      </c>
      <c r="AN51" s="3">
        <f t="shared" si="123"/>
        <v>4.41</v>
      </c>
      <c r="AO51" s="3">
        <f t="shared" si="124"/>
        <v>3.36</v>
      </c>
      <c r="AP51" s="3">
        <f t="shared" si="125"/>
        <v>3.08</v>
      </c>
      <c r="AQ51" s="3">
        <f t="shared" si="126"/>
        <v>2.56</v>
      </c>
      <c r="AS51" s="7">
        <f t="shared" si="140"/>
        <v>0.2677484787018255</v>
      </c>
      <c r="AT51" s="7">
        <f t="shared" si="127"/>
        <v>0.26783968719452589</v>
      </c>
      <c r="AU51" s="7">
        <f t="shared" si="128"/>
        <v>0.26822558459422274</v>
      </c>
      <c r="AV51" s="7">
        <f t="shared" si="129"/>
        <v>0.26865671641791034</v>
      </c>
      <c r="AW51" s="7">
        <f t="shared" si="130"/>
        <v>0.26797385620915037</v>
      </c>
      <c r="AX51" s="7">
        <f t="shared" si="131"/>
        <v>0.26840855106888362</v>
      </c>
      <c r="AY51" s="7">
        <f t="shared" si="132"/>
        <v>0.26647564469914031</v>
      </c>
      <c r="BA51" s="3" t="s">
        <v>37</v>
      </c>
      <c r="BB51" s="3" t="s">
        <v>36</v>
      </c>
      <c r="BC51" s="3">
        <f t="shared" si="141"/>
        <v>35.72</v>
      </c>
      <c r="BD51" s="3">
        <f t="shared" si="142"/>
        <v>10.59</v>
      </c>
      <c r="BE51" s="3">
        <f t="shared" si="143"/>
        <v>7.5299999999999994</v>
      </c>
      <c r="BF51" s="3">
        <f t="shared" si="144"/>
        <v>6.25</v>
      </c>
      <c r="BG51" s="3">
        <f t="shared" si="145"/>
        <v>4.76</v>
      </c>
      <c r="BH51" s="3">
        <f t="shared" si="146"/>
        <v>4.3599999999999994</v>
      </c>
      <c r="BI51" s="3">
        <f t="shared" si="147"/>
        <v>3.6199999999999997</v>
      </c>
      <c r="BK51" s="3" t="s">
        <v>37</v>
      </c>
      <c r="BL51" s="3" t="s">
        <v>36</v>
      </c>
      <c r="BM51" s="3">
        <f t="shared" si="148"/>
        <v>36.86</v>
      </c>
      <c r="BN51" s="3">
        <f t="shared" si="149"/>
        <v>10.93</v>
      </c>
      <c r="BO51" s="3">
        <f t="shared" si="150"/>
        <v>7.77</v>
      </c>
      <c r="BP51" s="3">
        <f t="shared" si="151"/>
        <v>6.45</v>
      </c>
      <c r="BQ51" s="3">
        <f t="shared" si="152"/>
        <v>4.91</v>
      </c>
      <c r="BR51" s="3">
        <f t="shared" si="153"/>
        <v>4.5</v>
      </c>
      <c r="BS51" s="3">
        <f t="shared" si="154"/>
        <v>3.74</v>
      </c>
      <c r="BU51" s="3" t="s">
        <v>37</v>
      </c>
      <c r="BV51" s="3" t="s">
        <v>36</v>
      </c>
      <c r="BW51" s="3">
        <f t="shared" si="155"/>
        <v>38.67</v>
      </c>
      <c r="BX51" s="3">
        <f t="shared" si="156"/>
        <v>11.47</v>
      </c>
      <c r="BY51" s="3">
        <f t="shared" si="157"/>
        <v>8.15</v>
      </c>
      <c r="BZ51" s="3">
        <f t="shared" si="158"/>
        <v>6.77</v>
      </c>
      <c r="CA51" s="3">
        <f t="shared" si="159"/>
        <v>5.15</v>
      </c>
      <c r="CB51" s="3">
        <f t="shared" si="160"/>
        <v>4.72</v>
      </c>
      <c r="CC51" s="3">
        <f t="shared" si="161"/>
        <v>3.92</v>
      </c>
    </row>
    <row r="52" spans="1:81" x14ac:dyDescent="0.25">
      <c r="A52" s="3" t="s">
        <v>37</v>
      </c>
      <c r="B52" s="3" t="s">
        <v>9</v>
      </c>
      <c r="C52" s="3">
        <f t="shared" si="173"/>
        <v>69.75</v>
      </c>
      <c r="D52" s="3">
        <f t="shared" si="173"/>
        <v>12.44</v>
      </c>
      <c r="E52" s="3">
        <f t="shared" si="173"/>
        <v>8.84</v>
      </c>
      <c r="F52" s="3">
        <f t="shared" si="173"/>
        <v>7.32</v>
      </c>
      <c r="G52" s="3">
        <f t="shared" si="173"/>
        <v>5.58</v>
      </c>
      <c r="H52" s="3">
        <f t="shared" si="173"/>
        <v>5.12</v>
      </c>
      <c r="I52" s="3">
        <f t="shared" si="173"/>
        <v>4.24</v>
      </c>
      <c r="K52" s="3">
        <f t="shared" ref="K52:Q52" si="176">K15</f>
        <v>52.5</v>
      </c>
      <c r="L52" s="3">
        <f t="shared" si="176"/>
        <v>9.36</v>
      </c>
      <c r="M52" s="3">
        <f t="shared" si="176"/>
        <v>6.65</v>
      </c>
      <c r="N52" s="3">
        <f t="shared" si="176"/>
        <v>5.51</v>
      </c>
      <c r="O52" s="3">
        <f t="shared" si="176"/>
        <v>4.2</v>
      </c>
      <c r="P52" s="3">
        <f t="shared" si="176"/>
        <v>3.85</v>
      </c>
      <c r="Q52" s="3">
        <f t="shared" si="176"/>
        <v>3.19</v>
      </c>
      <c r="S52" s="7">
        <f t="shared" si="109"/>
        <v>0.24731182795698925</v>
      </c>
      <c r="T52" s="7">
        <f t="shared" si="110"/>
        <v>0.247588424437299</v>
      </c>
      <c r="U52" s="7">
        <f t="shared" si="111"/>
        <v>0.24773755656108587</v>
      </c>
      <c r="V52" s="7">
        <f t="shared" si="112"/>
        <v>0.24726775956284164</v>
      </c>
      <c r="W52" s="7">
        <f t="shared" si="169"/>
        <v>0.24731182795698925</v>
      </c>
      <c r="X52" s="7">
        <f t="shared" si="170"/>
        <v>0.248046875</v>
      </c>
      <c r="Y52" s="7">
        <f t="shared" si="171"/>
        <v>0.24764150943396235</v>
      </c>
      <c r="AA52" s="3" t="s">
        <v>37</v>
      </c>
      <c r="AB52" s="3" t="s">
        <v>9</v>
      </c>
      <c r="AC52" s="3">
        <f t="shared" si="137"/>
        <v>71.710000000000008</v>
      </c>
      <c r="AD52" s="3">
        <f t="shared" si="116"/>
        <v>12.79</v>
      </c>
      <c r="AE52" s="3">
        <f t="shared" si="117"/>
        <v>9.09</v>
      </c>
      <c r="AF52" s="3">
        <f t="shared" si="118"/>
        <v>7.5299999999999994</v>
      </c>
      <c r="AG52" s="3">
        <f t="shared" si="119"/>
        <v>5.74</v>
      </c>
      <c r="AH52" s="3">
        <f t="shared" si="120"/>
        <v>5.27</v>
      </c>
      <c r="AI52" s="3">
        <f t="shared" si="121"/>
        <v>4.3599999999999994</v>
      </c>
      <c r="AK52" s="3">
        <f t="shared" si="138"/>
        <v>52.5</v>
      </c>
      <c r="AL52" s="3">
        <f t="shared" si="139"/>
        <v>9.36</v>
      </c>
      <c r="AM52" s="3">
        <f t="shared" si="122"/>
        <v>6.65</v>
      </c>
      <c r="AN52" s="3">
        <f t="shared" si="123"/>
        <v>5.51</v>
      </c>
      <c r="AO52" s="3">
        <f t="shared" si="124"/>
        <v>4.2</v>
      </c>
      <c r="AP52" s="3">
        <f t="shared" si="125"/>
        <v>3.85</v>
      </c>
      <c r="AQ52" s="3">
        <f t="shared" si="126"/>
        <v>3.19</v>
      </c>
      <c r="AS52" s="7">
        <f t="shared" si="140"/>
        <v>0.26788453493236652</v>
      </c>
      <c r="AT52" s="7">
        <f t="shared" si="127"/>
        <v>0.26817826426896008</v>
      </c>
      <c r="AU52" s="7">
        <f t="shared" si="128"/>
        <v>0.26842684268426842</v>
      </c>
      <c r="AV52" s="7">
        <f t="shared" si="129"/>
        <v>0.26826029216467462</v>
      </c>
      <c r="AW52" s="7">
        <f t="shared" si="130"/>
        <v>0.26829268292682928</v>
      </c>
      <c r="AX52" s="7">
        <f t="shared" si="131"/>
        <v>0.26944971537001894</v>
      </c>
      <c r="AY52" s="7">
        <f t="shared" si="132"/>
        <v>0.2683486238532109</v>
      </c>
      <c r="BA52" s="3" t="s">
        <v>37</v>
      </c>
      <c r="BB52" s="3" t="s">
        <v>9</v>
      </c>
      <c r="BC52" s="3">
        <f t="shared" si="141"/>
        <v>74.22</v>
      </c>
      <c r="BD52" s="3">
        <f t="shared" si="142"/>
        <v>13.24</v>
      </c>
      <c r="BE52" s="3">
        <f t="shared" si="143"/>
        <v>9.41</v>
      </c>
      <c r="BF52" s="3">
        <f t="shared" si="144"/>
        <v>7.8</v>
      </c>
      <c r="BG52" s="3">
        <f t="shared" si="145"/>
        <v>5.95</v>
      </c>
      <c r="BH52" s="3">
        <f t="shared" si="146"/>
        <v>5.46</v>
      </c>
      <c r="BI52" s="3">
        <f t="shared" si="147"/>
        <v>4.5199999999999996</v>
      </c>
      <c r="BK52" s="3" t="s">
        <v>37</v>
      </c>
      <c r="BL52" s="3" t="s">
        <v>9</v>
      </c>
      <c r="BM52" s="3">
        <f t="shared" si="148"/>
        <v>76.599999999999994</v>
      </c>
      <c r="BN52" s="3">
        <f t="shared" si="149"/>
        <v>13.66</v>
      </c>
      <c r="BO52" s="3">
        <f t="shared" si="150"/>
        <v>9.7100000000000009</v>
      </c>
      <c r="BP52" s="3">
        <f t="shared" si="151"/>
        <v>8.0500000000000007</v>
      </c>
      <c r="BQ52" s="3">
        <f t="shared" si="152"/>
        <v>6.14</v>
      </c>
      <c r="BR52" s="3">
        <f t="shared" si="153"/>
        <v>5.63</v>
      </c>
      <c r="BS52" s="3">
        <f t="shared" si="154"/>
        <v>4.66</v>
      </c>
      <c r="BU52" s="3" t="s">
        <v>37</v>
      </c>
      <c r="BV52" s="3" t="s">
        <v>9</v>
      </c>
      <c r="BW52" s="3">
        <f t="shared" si="155"/>
        <v>80.349999999999994</v>
      </c>
      <c r="BX52" s="3">
        <f t="shared" si="156"/>
        <v>14.33</v>
      </c>
      <c r="BY52" s="3">
        <f t="shared" si="157"/>
        <v>10.19</v>
      </c>
      <c r="BZ52" s="3">
        <f t="shared" si="158"/>
        <v>8.44</v>
      </c>
      <c r="CA52" s="3">
        <f t="shared" si="159"/>
        <v>6.44</v>
      </c>
      <c r="CB52" s="3">
        <f t="shared" si="160"/>
        <v>5.91</v>
      </c>
      <c r="CC52" s="3">
        <f t="shared" si="161"/>
        <v>4.8899999999999997</v>
      </c>
    </row>
    <row r="53" spans="1:81" x14ac:dyDescent="0.25">
      <c r="A53" s="3" t="s">
        <v>11</v>
      </c>
      <c r="B53" s="3" t="s">
        <v>35</v>
      </c>
      <c r="C53" s="3">
        <f t="shared" si="173"/>
        <v>66.959999999999994</v>
      </c>
      <c r="D53" s="3">
        <f t="shared" si="173"/>
        <v>11.94</v>
      </c>
      <c r="E53" s="3">
        <f t="shared" si="173"/>
        <v>8.48</v>
      </c>
      <c r="F53" s="3">
        <f t="shared" si="173"/>
        <v>7.03</v>
      </c>
      <c r="G53" s="3">
        <f t="shared" si="173"/>
        <v>5.36</v>
      </c>
      <c r="H53" s="3">
        <f t="shared" si="173"/>
        <v>4.91</v>
      </c>
      <c r="I53" s="3">
        <f t="shared" si="173"/>
        <v>4.07</v>
      </c>
      <c r="K53" s="3">
        <f t="shared" ref="K53:Q53" si="177">K16</f>
        <v>50.4</v>
      </c>
      <c r="L53" s="3">
        <f t="shared" si="177"/>
        <v>8.99</v>
      </c>
      <c r="M53" s="3">
        <f t="shared" si="177"/>
        <v>6.38</v>
      </c>
      <c r="N53" s="3">
        <f t="shared" si="177"/>
        <v>5.29</v>
      </c>
      <c r="O53" s="3">
        <f t="shared" si="177"/>
        <v>4.03</v>
      </c>
      <c r="P53" s="3">
        <f t="shared" si="177"/>
        <v>3.7</v>
      </c>
      <c r="Q53" s="3">
        <f t="shared" si="177"/>
        <v>3.07</v>
      </c>
      <c r="S53" s="7">
        <f t="shared" si="109"/>
        <v>0.24731182795698925</v>
      </c>
      <c r="T53" s="7">
        <f t="shared" si="110"/>
        <v>0.2470686767169179</v>
      </c>
      <c r="U53" s="7">
        <f t="shared" si="111"/>
        <v>0.24764150943396235</v>
      </c>
      <c r="V53" s="7">
        <f t="shared" si="112"/>
        <v>0.24751066856330017</v>
      </c>
      <c r="W53" s="7">
        <f t="shared" si="169"/>
        <v>0.24813432835820892</v>
      </c>
      <c r="X53" s="7">
        <f t="shared" si="170"/>
        <v>0.24643584521384931</v>
      </c>
      <c r="Y53" s="7">
        <f t="shared" si="171"/>
        <v>0.24570024570024585</v>
      </c>
      <c r="AA53" s="3" t="s">
        <v>11</v>
      </c>
      <c r="AB53" s="3" t="s">
        <v>35</v>
      </c>
      <c r="AC53" s="3">
        <f t="shared" si="137"/>
        <v>68.84</v>
      </c>
      <c r="AD53" s="3">
        <f t="shared" si="116"/>
        <v>12.28</v>
      </c>
      <c r="AE53" s="3">
        <f t="shared" si="117"/>
        <v>8.7200000000000006</v>
      </c>
      <c r="AF53" s="3">
        <f t="shared" si="118"/>
        <v>7.2299999999999995</v>
      </c>
      <c r="AG53" s="3">
        <f t="shared" si="119"/>
        <v>5.52</v>
      </c>
      <c r="AH53" s="3">
        <f t="shared" si="120"/>
        <v>5.05</v>
      </c>
      <c r="AI53" s="3">
        <f t="shared" si="121"/>
        <v>4.1899999999999995</v>
      </c>
      <c r="AK53" s="3">
        <f t="shared" si="138"/>
        <v>50.4</v>
      </c>
      <c r="AL53" s="3">
        <f t="shared" si="139"/>
        <v>8.99</v>
      </c>
      <c r="AM53" s="3">
        <f t="shared" si="122"/>
        <v>6.38</v>
      </c>
      <c r="AN53" s="3">
        <f t="shared" si="123"/>
        <v>5.29</v>
      </c>
      <c r="AO53" s="3">
        <f t="shared" si="124"/>
        <v>4.03</v>
      </c>
      <c r="AP53" s="3">
        <f t="shared" si="125"/>
        <v>3.7</v>
      </c>
      <c r="AQ53" s="3">
        <f t="shared" si="126"/>
        <v>3.07</v>
      </c>
      <c r="AS53" s="7">
        <f t="shared" si="140"/>
        <v>0.26786751888436966</v>
      </c>
      <c r="AT53" s="7">
        <f t="shared" si="127"/>
        <v>0.26791530944625397</v>
      </c>
      <c r="AU53" s="7">
        <f t="shared" si="128"/>
        <v>0.26834862385321112</v>
      </c>
      <c r="AV53" s="7">
        <f t="shared" si="129"/>
        <v>0.268326417704011</v>
      </c>
      <c r="AW53" s="7">
        <f t="shared" si="130"/>
        <v>0.26992753623188392</v>
      </c>
      <c r="AX53" s="7">
        <f t="shared" si="131"/>
        <v>0.26732673267326723</v>
      </c>
      <c r="AY53" s="7">
        <f t="shared" si="132"/>
        <v>0.26730310262529833</v>
      </c>
      <c r="BA53" s="3" t="s">
        <v>11</v>
      </c>
      <c r="BB53" s="3" t="s">
        <v>35</v>
      </c>
      <c r="BC53" s="3">
        <f t="shared" si="141"/>
        <v>71.25</v>
      </c>
      <c r="BD53" s="3">
        <f t="shared" si="142"/>
        <v>12.709999999999999</v>
      </c>
      <c r="BE53" s="3">
        <f t="shared" si="143"/>
        <v>9.0299999999999994</v>
      </c>
      <c r="BF53" s="3">
        <f t="shared" si="144"/>
        <v>7.49</v>
      </c>
      <c r="BG53" s="3">
        <f t="shared" si="145"/>
        <v>5.72</v>
      </c>
      <c r="BH53" s="3">
        <f t="shared" si="146"/>
        <v>5.2299999999999995</v>
      </c>
      <c r="BI53" s="3">
        <f t="shared" si="147"/>
        <v>4.34</v>
      </c>
      <c r="BK53" s="3" t="s">
        <v>11</v>
      </c>
      <c r="BL53" s="3" t="s">
        <v>35</v>
      </c>
      <c r="BM53" s="3">
        <f t="shared" si="148"/>
        <v>73.53</v>
      </c>
      <c r="BN53" s="3">
        <f t="shared" si="149"/>
        <v>13.12</v>
      </c>
      <c r="BO53" s="3">
        <f t="shared" si="150"/>
        <v>9.32</v>
      </c>
      <c r="BP53" s="3">
        <f t="shared" si="151"/>
        <v>7.73</v>
      </c>
      <c r="BQ53" s="3">
        <f t="shared" si="152"/>
        <v>5.9</v>
      </c>
      <c r="BR53" s="3">
        <f t="shared" si="153"/>
        <v>5.4</v>
      </c>
      <c r="BS53" s="3">
        <f t="shared" si="154"/>
        <v>4.4800000000000004</v>
      </c>
      <c r="BU53" s="3" t="s">
        <v>11</v>
      </c>
      <c r="BV53" s="3" t="s">
        <v>35</v>
      </c>
      <c r="BW53" s="3">
        <f t="shared" si="155"/>
        <v>77.13</v>
      </c>
      <c r="BX53" s="3">
        <f t="shared" si="156"/>
        <v>13.76</v>
      </c>
      <c r="BY53" s="3">
        <f t="shared" si="157"/>
        <v>9.7799999999999994</v>
      </c>
      <c r="BZ53" s="3">
        <f t="shared" si="158"/>
        <v>8.11</v>
      </c>
      <c r="CA53" s="3">
        <f t="shared" si="159"/>
        <v>6.19</v>
      </c>
      <c r="CB53" s="3">
        <f t="shared" si="160"/>
        <v>5.66</v>
      </c>
      <c r="CC53" s="3">
        <f t="shared" si="161"/>
        <v>4.7</v>
      </c>
    </row>
    <row r="54" spans="1:81" x14ac:dyDescent="0.25">
      <c r="A54" s="3" t="s">
        <v>11</v>
      </c>
      <c r="B54" s="3" t="s">
        <v>36</v>
      </c>
      <c r="C54" s="3">
        <f t="shared" si="173"/>
        <v>69.75</v>
      </c>
      <c r="D54" s="3">
        <f t="shared" si="173"/>
        <v>12.44</v>
      </c>
      <c r="E54" s="3">
        <f t="shared" si="173"/>
        <v>8.84</v>
      </c>
      <c r="F54" s="3">
        <f t="shared" si="173"/>
        <v>7.32</v>
      </c>
      <c r="G54" s="3">
        <f t="shared" si="173"/>
        <v>5.58</v>
      </c>
      <c r="H54" s="3">
        <f t="shared" si="173"/>
        <v>5.12</v>
      </c>
      <c r="I54" s="3">
        <f t="shared" si="173"/>
        <v>4.24</v>
      </c>
      <c r="K54" s="3">
        <f t="shared" ref="K54:Q54" si="178">K17</f>
        <v>52.5</v>
      </c>
      <c r="L54" s="3">
        <f t="shared" si="178"/>
        <v>9.36</v>
      </c>
      <c r="M54" s="3">
        <f t="shared" si="178"/>
        <v>6.65</v>
      </c>
      <c r="N54" s="3">
        <f t="shared" si="178"/>
        <v>5.51</v>
      </c>
      <c r="O54" s="3">
        <f t="shared" si="178"/>
        <v>4.2</v>
      </c>
      <c r="P54" s="3">
        <f t="shared" si="178"/>
        <v>3.85</v>
      </c>
      <c r="Q54" s="3">
        <f t="shared" si="178"/>
        <v>3.19</v>
      </c>
      <c r="S54" s="7">
        <f t="shared" si="109"/>
        <v>0.24731182795698925</v>
      </c>
      <c r="T54" s="7">
        <f t="shared" si="110"/>
        <v>0.247588424437299</v>
      </c>
      <c r="U54" s="7">
        <f t="shared" si="111"/>
        <v>0.24773755656108587</v>
      </c>
      <c r="V54" s="7">
        <f t="shared" si="112"/>
        <v>0.24726775956284164</v>
      </c>
      <c r="W54" s="7">
        <f t="shared" si="169"/>
        <v>0.24731182795698925</v>
      </c>
      <c r="X54" s="7">
        <f t="shared" si="170"/>
        <v>0.248046875</v>
      </c>
      <c r="Y54" s="7">
        <f t="shared" si="171"/>
        <v>0.24764150943396235</v>
      </c>
      <c r="AA54" s="3" t="s">
        <v>11</v>
      </c>
      <c r="AB54" s="3" t="s">
        <v>36</v>
      </c>
      <c r="AC54" s="3">
        <f t="shared" si="137"/>
        <v>71.710000000000008</v>
      </c>
      <c r="AD54" s="3">
        <f t="shared" si="116"/>
        <v>12.79</v>
      </c>
      <c r="AE54" s="3">
        <f t="shared" si="117"/>
        <v>9.09</v>
      </c>
      <c r="AF54" s="3">
        <f t="shared" si="118"/>
        <v>7.5299999999999994</v>
      </c>
      <c r="AG54" s="3">
        <f t="shared" si="119"/>
        <v>5.74</v>
      </c>
      <c r="AH54" s="3">
        <f t="shared" si="120"/>
        <v>5.27</v>
      </c>
      <c r="AI54" s="3">
        <f t="shared" si="121"/>
        <v>4.3599999999999994</v>
      </c>
      <c r="AK54" s="3">
        <f t="shared" si="138"/>
        <v>52.5</v>
      </c>
      <c r="AL54" s="3">
        <f t="shared" si="139"/>
        <v>9.36</v>
      </c>
      <c r="AM54" s="3">
        <f t="shared" si="122"/>
        <v>6.65</v>
      </c>
      <c r="AN54" s="3">
        <f t="shared" si="123"/>
        <v>5.51</v>
      </c>
      <c r="AO54" s="3">
        <f t="shared" si="124"/>
        <v>4.2</v>
      </c>
      <c r="AP54" s="3">
        <f t="shared" si="125"/>
        <v>3.85</v>
      </c>
      <c r="AQ54" s="3">
        <f t="shared" si="126"/>
        <v>3.19</v>
      </c>
      <c r="AS54" s="7">
        <f t="shared" si="140"/>
        <v>0.26788453493236652</v>
      </c>
      <c r="AT54" s="7">
        <f t="shared" si="127"/>
        <v>0.26817826426896008</v>
      </c>
      <c r="AU54" s="7">
        <f t="shared" si="128"/>
        <v>0.26842684268426842</v>
      </c>
      <c r="AV54" s="7">
        <f t="shared" si="129"/>
        <v>0.26826029216467462</v>
      </c>
      <c r="AW54" s="7">
        <f t="shared" si="130"/>
        <v>0.26829268292682928</v>
      </c>
      <c r="AX54" s="7">
        <f t="shared" si="131"/>
        <v>0.26944971537001894</v>
      </c>
      <c r="AY54" s="7">
        <f t="shared" si="132"/>
        <v>0.2683486238532109</v>
      </c>
      <c r="BA54" s="3" t="s">
        <v>11</v>
      </c>
      <c r="BB54" s="3" t="s">
        <v>36</v>
      </c>
      <c r="BC54" s="3">
        <f t="shared" si="141"/>
        <v>74.22</v>
      </c>
      <c r="BD54" s="3">
        <f t="shared" si="142"/>
        <v>13.24</v>
      </c>
      <c r="BE54" s="3">
        <f t="shared" si="143"/>
        <v>9.41</v>
      </c>
      <c r="BF54" s="3">
        <f t="shared" si="144"/>
        <v>7.8</v>
      </c>
      <c r="BG54" s="3">
        <f t="shared" si="145"/>
        <v>5.95</v>
      </c>
      <c r="BH54" s="3">
        <f t="shared" si="146"/>
        <v>5.46</v>
      </c>
      <c r="BI54" s="3">
        <f t="shared" si="147"/>
        <v>4.5199999999999996</v>
      </c>
      <c r="BK54" s="3" t="s">
        <v>11</v>
      </c>
      <c r="BL54" s="3" t="s">
        <v>36</v>
      </c>
      <c r="BM54" s="3">
        <f t="shared" si="148"/>
        <v>76.599999999999994</v>
      </c>
      <c r="BN54" s="3">
        <f t="shared" si="149"/>
        <v>13.66</v>
      </c>
      <c r="BO54" s="3">
        <f t="shared" si="150"/>
        <v>9.7100000000000009</v>
      </c>
      <c r="BP54" s="3">
        <f t="shared" si="151"/>
        <v>8.0500000000000007</v>
      </c>
      <c r="BQ54" s="3">
        <f t="shared" si="152"/>
        <v>6.14</v>
      </c>
      <c r="BR54" s="3">
        <f t="shared" si="153"/>
        <v>5.63</v>
      </c>
      <c r="BS54" s="3">
        <f t="shared" si="154"/>
        <v>4.66</v>
      </c>
      <c r="BU54" s="3" t="s">
        <v>11</v>
      </c>
      <c r="BV54" s="3" t="s">
        <v>36</v>
      </c>
      <c r="BW54" s="3">
        <f t="shared" si="155"/>
        <v>80.349999999999994</v>
      </c>
      <c r="BX54" s="3">
        <f t="shared" si="156"/>
        <v>14.33</v>
      </c>
      <c r="BY54" s="3">
        <f t="shared" si="157"/>
        <v>10.19</v>
      </c>
      <c r="BZ54" s="3">
        <f t="shared" si="158"/>
        <v>8.44</v>
      </c>
      <c r="CA54" s="3">
        <f t="shared" si="159"/>
        <v>6.44</v>
      </c>
      <c r="CB54" s="3">
        <f t="shared" si="160"/>
        <v>5.91</v>
      </c>
      <c r="CC54" s="3">
        <f t="shared" si="161"/>
        <v>4.8899999999999997</v>
      </c>
    </row>
    <row r="55" spans="1:81" x14ac:dyDescent="0.25">
      <c r="A55" s="3" t="s">
        <v>11</v>
      </c>
      <c r="B55" s="3" t="s">
        <v>3</v>
      </c>
      <c r="C55" s="3">
        <f t="shared" si="173"/>
        <v>33.57</v>
      </c>
      <c r="D55" s="3">
        <f t="shared" si="173"/>
        <v>9.9499999999999993</v>
      </c>
      <c r="E55" s="3">
        <f t="shared" si="173"/>
        <v>7.07</v>
      </c>
      <c r="F55" s="3">
        <f t="shared" si="173"/>
        <v>5.86</v>
      </c>
      <c r="G55" s="3">
        <f t="shared" si="173"/>
        <v>4.46</v>
      </c>
      <c r="H55" s="3">
        <f t="shared" si="173"/>
        <v>4.09</v>
      </c>
      <c r="I55" s="3">
        <f t="shared" si="173"/>
        <v>3.39</v>
      </c>
      <c r="K55" s="3">
        <f t="shared" ref="K55:Q55" si="179">K18</f>
        <v>25.27</v>
      </c>
      <c r="L55" s="3">
        <f t="shared" si="179"/>
        <v>7.49</v>
      </c>
      <c r="M55" s="3">
        <f t="shared" si="179"/>
        <v>5.32</v>
      </c>
      <c r="N55" s="3">
        <f t="shared" si="179"/>
        <v>4.41</v>
      </c>
      <c r="O55" s="3">
        <f t="shared" si="179"/>
        <v>3.36</v>
      </c>
      <c r="P55" s="3">
        <f t="shared" si="179"/>
        <v>3.08</v>
      </c>
      <c r="Q55" s="3">
        <f t="shared" si="179"/>
        <v>2.56</v>
      </c>
      <c r="S55" s="7">
        <f t="shared" si="109"/>
        <v>0.24724456359845104</v>
      </c>
      <c r="T55" s="7">
        <f t="shared" si="110"/>
        <v>0.24723618090452248</v>
      </c>
      <c r="U55" s="7">
        <f t="shared" si="111"/>
        <v>0.24752475247524752</v>
      </c>
      <c r="V55" s="7">
        <f t="shared" si="112"/>
        <v>0.24744027303754268</v>
      </c>
      <c r="W55" s="7">
        <f t="shared" si="169"/>
        <v>0.24663677130044848</v>
      </c>
      <c r="X55" s="7">
        <f t="shared" si="170"/>
        <v>0.24694376528117357</v>
      </c>
      <c r="Y55" s="7">
        <f t="shared" si="171"/>
        <v>0.24483775811209441</v>
      </c>
      <c r="AA55" s="3" t="s">
        <v>11</v>
      </c>
      <c r="AB55" s="3" t="s">
        <v>3</v>
      </c>
      <c r="AC55" s="3">
        <f t="shared" si="137"/>
        <v>34.51</v>
      </c>
      <c r="AD55" s="3">
        <f t="shared" si="116"/>
        <v>10.23</v>
      </c>
      <c r="AE55" s="3">
        <f t="shared" si="117"/>
        <v>7.27</v>
      </c>
      <c r="AF55" s="3">
        <f t="shared" si="118"/>
        <v>6.0299999999999994</v>
      </c>
      <c r="AG55" s="3">
        <f t="shared" si="119"/>
        <v>4.59</v>
      </c>
      <c r="AH55" s="3">
        <f t="shared" si="120"/>
        <v>4.21</v>
      </c>
      <c r="AI55" s="3">
        <f t="shared" si="121"/>
        <v>3.4899999999999998</v>
      </c>
      <c r="AK55" s="3">
        <f t="shared" si="138"/>
        <v>25.27</v>
      </c>
      <c r="AL55" s="3">
        <f t="shared" si="139"/>
        <v>7.49</v>
      </c>
      <c r="AM55" s="3">
        <f t="shared" si="122"/>
        <v>5.32</v>
      </c>
      <c r="AN55" s="3">
        <f t="shared" si="123"/>
        <v>4.41</v>
      </c>
      <c r="AO55" s="3">
        <f t="shared" si="124"/>
        <v>3.36</v>
      </c>
      <c r="AP55" s="3">
        <f t="shared" si="125"/>
        <v>3.08</v>
      </c>
      <c r="AQ55" s="3">
        <f t="shared" si="126"/>
        <v>2.56</v>
      </c>
      <c r="AS55" s="7">
        <f t="shared" si="140"/>
        <v>0.2677484787018255</v>
      </c>
      <c r="AT55" s="7">
        <f t="shared" si="127"/>
        <v>0.26783968719452589</v>
      </c>
      <c r="AU55" s="7">
        <f t="shared" si="128"/>
        <v>0.26822558459422274</v>
      </c>
      <c r="AV55" s="7">
        <f t="shared" si="129"/>
        <v>0.26865671641791034</v>
      </c>
      <c r="AW55" s="7">
        <f t="shared" si="130"/>
        <v>0.26797385620915037</v>
      </c>
      <c r="AX55" s="7">
        <f t="shared" si="131"/>
        <v>0.26840855106888362</v>
      </c>
      <c r="AY55" s="7">
        <f t="shared" si="132"/>
        <v>0.26647564469914031</v>
      </c>
      <c r="BA55" s="3" t="s">
        <v>11</v>
      </c>
      <c r="BB55" s="3" t="s">
        <v>3</v>
      </c>
      <c r="BC55" s="3">
        <f t="shared" si="141"/>
        <v>35.72</v>
      </c>
      <c r="BD55" s="3">
        <f t="shared" si="142"/>
        <v>10.59</v>
      </c>
      <c r="BE55" s="3">
        <f t="shared" si="143"/>
        <v>7.5299999999999994</v>
      </c>
      <c r="BF55" s="3">
        <f t="shared" si="144"/>
        <v>6.25</v>
      </c>
      <c r="BG55" s="3">
        <f t="shared" si="145"/>
        <v>4.76</v>
      </c>
      <c r="BH55" s="3">
        <f t="shared" si="146"/>
        <v>4.3599999999999994</v>
      </c>
      <c r="BI55" s="3">
        <f t="shared" si="147"/>
        <v>3.6199999999999997</v>
      </c>
      <c r="BK55" s="3" t="s">
        <v>11</v>
      </c>
      <c r="BL55" s="3" t="s">
        <v>3</v>
      </c>
      <c r="BM55" s="3">
        <f t="shared" si="148"/>
        <v>36.86</v>
      </c>
      <c r="BN55" s="3">
        <f t="shared" si="149"/>
        <v>10.93</v>
      </c>
      <c r="BO55" s="3">
        <f t="shared" si="150"/>
        <v>7.77</v>
      </c>
      <c r="BP55" s="3">
        <f t="shared" si="151"/>
        <v>6.45</v>
      </c>
      <c r="BQ55" s="3">
        <f t="shared" si="152"/>
        <v>4.91</v>
      </c>
      <c r="BR55" s="3">
        <f t="shared" si="153"/>
        <v>4.5</v>
      </c>
      <c r="BS55" s="3">
        <f t="shared" si="154"/>
        <v>3.74</v>
      </c>
      <c r="BU55" s="3" t="s">
        <v>11</v>
      </c>
      <c r="BV55" s="3" t="s">
        <v>3</v>
      </c>
      <c r="BW55" s="3">
        <f t="shared" si="155"/>
        <v>38.67</v>
      </c>
      <c r="BX55" s="3">
        <f t="shared" si="156"/>
        <v>11.47</v>
      </c>
      <c r="BY55" s="3">
        <f t="shared" si="157"/>
        <v>8.15</v>
      </c>
      <c r="BZ55" s="3">
        <f t="shared" si="158"/>
        <v>6.77</v>
      </c>
      <c r="CA55" s="3">
        <f t="shared" si="159"/>
        <v>5.15</v>
      </c>
      <c r="CB55" s="3">
        <f t="shared" si="160"/>
        <v>4.72</v>
      </c>
      <c r="CC55" s="3">
        <f t="shared" si="161"/>
        <v>3.92</v>
      </c>
    </row>
    <row r="56" spans="1:81" x14ac:dyDescent="0.25">
      <c r="A56" s="3" t="s">
        <v>11</v>
      </c>
      <c r="B56" s="3" t="s">
        <v>9</v>
      </c>
      <c r="C56" s="3">
        <f t="shared" si="173"/>
        <v>33.57</v>
      </c>
      <c r="D56" s="3">
        <f t="shared" si="173"/>
        <v>9.9499999999999993</v>
      </c>
      <c r="E56" s="3">
        <f t="shared" si="173"/>
        <v>7.07</v>
      </c>
      <c r="F56" s="3">
        <f t="shared" si="173"/>
        <v>5.86</v>
      </c>
      <c r="G56" s="3">
        <f t="shared" si="173"/>
        <v>4.46</v>
      </c>
      <c r="H56" s="3">
        <f t="shared" si="173"/>
        <v>4.09</v>
      </c>
      <c r="I56" s="3">
        <f t="shared" si="173"/>
        <v>3.39</v>
      </c>
      <c r="K56" s="3">
        <f t="shared" ref="K56:Q56" si="180">K19</f>
        <v>25.27</v>
      </c>
      <c r="L56" s="3">
        <f t="shared" si="180"/>
        <v>7.49</v>
      </c>
      <c r="M56" s="3">
        <f t="shared" si="180"/>
        <v>5.32</v>
      </c>
      <c r="N56" s="3">
        <f t="shared" si="180"/>
        <v>4.41</v>
      </c>
      <c r="O56" s="3">
        <f t="shared" si="180"/>
        <v>3.36</v>
      </c>
      <c r="P56" s="3">
        <f t="shared" si="180"/>
        <v>3.08</v>
      </c>
      <c r="Q56" s="3">
        <f t="shared" si="180"/>
        <v>2.56</v>
      </c>
      <c r="S56" s="7">
        <f t="shared" si="109"/>
        <v>0.24724456359845104</v>
      </c>
      <c r="T56" s="7">
        <f t="shared" si="110"/>
        <v>0.24723618090452248</v>
      </c>
      <c r="U56" s="7">
        <f t="shared" si="111"/>
        <v>0.24752475247524752</v>
      </c>
      <c r="V56" s="7">
        <f t="shared" si="112"/>
        <v>0.24744027303754268</v>
      </c>
      <c r="W56" s="7">
        <f t="shared" si="169"/>
        <v>0.24663677130044848</v>
      </c>
      <c r="X56" s="7">
        <f t="shared" si="170"/>
        <v>0.24694376528117357</v>
      </c>
      <c r="Y56" s="7">
        <f t="shared" si="171"/>
        <v>0.24483775811209441</v>
      </c>
      <c r="AA56" s="3" t="s">
        <v>11</v>
      </c>
      <c r="AB56" s="3" t="s">
        <v>9</v>
      </c>
      <c r="AC56" s="3">
        <f t="shared" si="137"/>
        <v>34.51</v>
      </c>
      <c r="AD56" s="3">
        <f t="shared" si="116"/>
        <v>10.23</v>
      </c>
      <c r="AE56" s="3">
        <f t="shared" si="117"/>
        <v>7.27</v>
      </c>
      <c r="AF56" s="3">
        <f t="shared" si="118"/>
        <v>6.0299999999999994</v>
      </c>
      <c r="AG56" s="3">
        <f t="shared" si="119"/>
        <v>4.59</v>
      </c>
      <c r="AH56" s="3">
        <f t="shared" si="120"/>
        <v>4.21</v>
      </c>
      <c r="AI56" s="3">
        <f t="shared" si="121"/>
        <v>3.4899999999999998</v>
      </c>
      <c r="AK56" s="3">
        <f t="shared" si="138"/>
        <v>25.27</v>
      </c>
      <c r="AL56" s="3">
        <f t="shared" si="139"/>
        <v>7.49</v>
      </c>
      <c r="AM56" s="3">
        <f t="shared" si="122"/>
        <v>5.32</v>
      </c>
      <c r="AN56" s="3">
        <f t="shared" si="123"/>
        <v>4.41</v>
      </c>
      <c r="AO56" s="3">
        <f t="shared" si="124"/>
        <v>3.36</v>
      </c>
      <c r="AP56" s="3">
        <f t="shared" si="125"/>
        <v>3.08</v>
      </c>
      <c r="AQ56" s="3">
        <f t="shared" si="126"/>
        <v>2.56</v>
      </c>
      <c r="AS56" s="7">
        <f t="shared" si="140"/>
        <v>0.2677484787018255</v>
      </c>
      <c r="AT56" s="7">
        <f t="shared" si="127"/>
        <v>0.26783968719452589</v>
      </c>
      <c r="AU56" s="7">
        <f t="shared" si="128"/>
        <v>0.26822558459422274</v>
      </c>
      <c r="AV56" s="7">
        <f t="shared" si="129"/>
        <v>0.26865671641791034</v>
      </c>
      <c r="AW56" s="7">
        <f t="shared" si="130"/>
        <v>0.26797385620915037</v>
      </c>
      <c r="AX56" s="7">
        <f t="shared" si="131"/>
        <v>0.26840855106888362</v>
      </c>
      <c r="AY56" s="7">
        <f t="shared" si="132"/>
        <v>0.26647564469914031</v>
      </c>
      <c r="BA56" s="3" t="s">
        <v>11</v>
      </c>
      <c r="BB56" s="3" t="s">
        <v>9</v>
      </c>
      <c r="BC56" s="3">
        <f t="shared" si="141"/>
        <v>35.72</v>
      </c>
      <c r="BD56" s="3">
        <f t="shared" si="142"/>
        <v>10.59</v>
      </c>
      <c r="BE56" s="3">
        <f t="shared" si="143"/>
        <v>7.5299999999999994</v>
      </c>
      <c r="BF56" s="3">
        <f t="shared" si="144"/>
        <v>6.25</v>
      </c>
      <c r="BG56" s="3">
        <f t="shared" si="145"/>
        <v>4.76</v>
      </c>
      <c r="BH56" s="3">
        <f t="shared" si="146"/>
        <v>4.3599999999999994</v>
      </c>
      <c r="BI56" s="3">
        <f t="shared" si="147"/>
        <v>3.6199999999999997</v>
      </c>
      <c r="BK56" s="3" t="s">
        <v>11</v>
      </c>
      <c r="BL56" s="3" t="s">
        <v>9</v>
      </c>
      <c r="BM56" s="3">
        <f t="shared" si="148"/>
        <v>36.86</v>
      </c>
      <c r="BN56" s="3">
        <f t="shared" si="149"/>
        <v>10.93</v>
      </c>
      <c r="BO56" s="3">
        <f t="shared" si="150"/>
        <v>7.77</v>
      </c>
      <c r="BP56" s="3">
        <f t="shared" si="151"/>
        <v>6.45</v>
      </c>
      <c r="BQ56" s="3">
        <f t="shared" si="152"/>
        <v>4.91</v>
      </c>
      <c r="BR56" s="3">
        <f t="shared" si="153"/>
        <v>4.5</v>
      </c>
      <c r="BS56" s="3">
        <f t="shared" si="154"/>
        <v>3.74</v>
      </c>
      <c r="BU56" s="3" t="s">
        <v>11</v>
      </c>
      <c r="BV56" s="3" t="s">
        <v>9</v>
      </c>
      <c r="BW56" s="3">
        <f t="shared" si="155"/>
        <v>38.67</v>
      </c>
      <c r="BX56" s="3">
        <f t="shared" si="156"/>
        <v>11.47</v>
      </c>
      <c r="BY56" s="3">
        <f t="shared" si="157"/>
        <v>8.15</v>
      </c>
      <c r="BZ56" s="3">
        <f t="shared" si="158"/>
        <v>6.77</v>
      </c>
      <c r="CA56" s="3">
        <f t="shared" si="159"/>
        <v>5.15</v>
      </c>
      <c r="CB56" s="3">
        <f t="shared" si="160"/>
        <v>4.72</v>
      </c>
      <c r="CC56" s="3">
        <f t="shared" si="161"/>
        <v>3.92</v>
      </c>
    </row>
    <row r="57" spans="1:81" x14ac:dyDescent="0.25">
      <c r="A57" s="3" t="s">
        <v>11</v>
      </c>
      <c r="B57" s="3" t="s">
        <v>37</v>
      </c>
      <c r="C57" s="3">
        <f t="shared" si="173"/>
        <v>69.75</v>
      </c>
      <c r="D57" s="3">
        <f t="shared" si="173"/>
        <v>12.44</v>
      </c>
      <c r="E57" s="3">
        <f t="shared" si="173"/>
        <v>8.84</v>
      </c>
      <c r="F57" s="3">
        <f t="shared" si="173"/>
        <v>7.32</v>
      </c>
      <c r="G57" s="3">
        <f t="shared" si="173"/>
        <v>5.58</v>
      </c>
      <c r="H57" s="3">
        <f t="shared" si="173"/>
        <v>5.12</v>
      </c>
      <c r="I57" s="3">
        <f t="shared" si="173"/>
        <v>4.24</v>
      </c>
      <c r="K57" s="3">
        <f t="shared" ref="K57:Q57" si="181">K20</f>
        <v>52.5</v>
      </c>
      <c r="L57" s="3">
        <f t="shared" si="181"/>
        <v>9.36</v>
      </c>
      <c r="M57" s="3">
        <f t="shared" si="181"/>
        <v>6.65</v>
      </c>
      <c r="N57" s="3">
        <f t="shared" si="181"/>
        <v>5.51</v>
      </c>
      <c r="O57" s="3">
        <f t="shared" si="181"/>
        <v>4.2</v>
      </c>
      <c r="P57" s="3">
        <f t="shared" si="181"/>
        <v>3.85</v>
      </c>
      <c r="Q57" s="3">
        <f t="shared" si="181"/>
        <v>3.19</v>
      </c>
      <c r="S57" s="7">
        <f t="shared" si="109"/>
        <v>0.24731182795698925</v>
      </c>
      <c r="T57" s="7">
        <f t="shared" si="110"/>
        <v>0.247588424437299</v>
      </c>
      <c r="U57" s="7">
        <f t="shared" si="111"/>
        <v>0.24773755656108587</v>
      </c>
      <c r="V57" s="7">
        <f t="shared" si="112"/>
        <v>0.24726775956284164</v>
      </c>
      <c r="W57" s="7">
        <f t="shared" si="169"/>
        <v>0.24731182795698925</v>
      </c>
      <c r="X57" s="7">
        <f t="shared" si="170"/>
        <v>0.248046875</v>
      </c>
      <c r="Y57" s="7">
        <f t="shared" si="171"/>
        <v>0.24764150943396235</v>
      </c>
      <c r="AA57" s="3" t="s">
        <v>11</v>
      </c>
      <c r="AB57" s="3" t="s">
        <v>37</v>
      </c>
      <c r="AC57" s="3">
        <f t="shared" si="137"/>
        <v>71.710000000000008</v>
      </c>
      <c r="AD57" s="3">
        <f t="shared" si="116"/>
        <v>12.79</v>
      </c>
      <c r="AE57" s="3">
        <f t="shared" si="117"/>
        <v>9.09</v>
      </c>
      <c r="AF57" s="3">
        <f t="shared" si="118"/>
        <v>7.5299999999999994</v>
      </c>
      <c r="AG57" s="3">
        <f t="shared" si="119"/>
        <v>5.74</v>
      </c>
      <c r="AH57" s="3">
        <f t="shared" si="120"/>
        <v>5.27</v>
      </c>
      <c r="AI57" s="3">
        <f t="shared" si="121"/>
        <v>4.3599999999999994</v>
      </c>
      <c r="AK57" s="3">
        <f t="shared" si="138"/>
        <v>52.5</v>
      </c>
      <c r="AL57" s="3">
        <f t="shared" si="139"/>
        <v>9.36</v>
      </c>
      <c r="AM57" s="3">
        <f t="shared" si="122"/>
        <v>6.65</v>
      </c>
      <c r="AN57" s="3">
        <f t="shared" si="123"/>
        <v>5.51</v>
      </c>
      <c r="AO57" s="3">
        <f t="shared" si="124"/>
        <v>4.2</v>
      </c>
      <c r="AP57" s="3">
        <f t="shared" si="125"/>
        <v>3.85</v>
      </c>
      <c r="AQ57" s="3">
        <f t="shared" si="126"/>
        <v>3.19</v>
      </c>
      <c r="AS57" s="7">
        <f t="shared" si="140"/>
        <v>0.26788453493236652</v>
      </c>
      <c r="AT57" s="7">
        <f t="shared" si="127"/>
        <v>0.26817826426896008</v>
      </c>
      <c r="AU57" s="7">
        <f t="shared" si="128"/>
        <v>0.26842684268426842</v>
      </c>
      <c r="AV57" s="7">
        <f t="shared" si="129"/>
        <v>0.26826029216467462</v>
      </c>
      <c r="AW57" s="7">
        <f t="shared" si="130"/>
        <v>0.26829268292682928</v>
      </c>
      <c r="AX57" s="7">
        <f t="shared" si="131"/>
        <v>0.26944971537001894</v>
      </c>
      <c r="AY57" s="7">
        <f t="shared" si="132"/>
        <v>0.2683486238532109</v>
      </c>
      <c r="BA57" s="3" t="s">
        <v>11</v>
      </c>
      <c r="BB57" s="3" t="s">
        <v>37</v>
      </c>
      <c r="BC57" s="3">
        <f t="shared" si="141"/>
        <v>74.22</v>
      </c>
      <c r="BD57" s="3">
        <f t="shared" si="142"/>
        <v>13.24</v>
      </c>
      <c r="BE57" s="3">
        <f t="shared" si="143"/>
        <v>9.41</v>
      </c>
      <c r="BF57" s="3">
        <f t="shared" si="144"/>
        <v>7.8</v>
      </c>
      <c r="BG57" s="3">
        <f t="shared" si="145"/>
        <v>5.95</v>
      </c>
      <c r="BH57" s="3">
        <f t="shared" si="146"/>
        <v>5.46</v>
      </c>
      <c r="BI57" s="3">
        <f t="shared" si="147"/>
        <v>4.5199999999999996</v>
      </c>
      <c r="BK57" s="3" t="s">
        <v>11</v>
      </c>
      <c r="BL57" s="3" t="s">
        <v>37</v>
      </c>
      <c r="BM57" s="3">
        <f t="shared" si="148"/>
        <v>76.599999999999994</v>
      </c>
      <c r="BN57" s="3">
        <f t="shared" si="149"/>
        <v>13.66</v>
      </c>
      <c r="BO57" s="3">
        <f t="shared" si="150"/>
        <v>9.7100000000000009</v>
      </c>
      <c r="BP57" s="3">
        <f t="shared" si="151"/>
        <v>8.0500000000000007</v>
      </c>
      <c r="BQ57" s="3">
        <f t="shared" si="152"/>
        <v>6.14</v>
      </c>
      <c r="BR57" s="3">
        <f t="shared" si="153"/>
        <v>5.63</v>
      </c>
      <c r="BS57" s="3">
        <f t="shared" si="154"/>
        <v>4.66</v>
      </c>
      <c r="BU57" s="3" t="s">
        <v>11</v>
      </c>
      <c r="BV57" s="3" t="s">
        <v>37</v>
      </c>
      <c r="BW57" s="3">
        <f t="shared" si="155"/>
        <v>80.349999999999994</v>
      </c>
      <c r="BX57" s="3">
        <f t="shared" si="156"/>
        <v>14.33</v>
      </c>
      <c r="BY57" s="3">
        <f t="shared" si="157"/>
        <v>10.19</v>
      </c>
      <c r="BZ57" s="3">
        <f t="shared" si="158"/>
        <v>8.44</v>
      </c>
      <c r="CA57" s="3">
        <f t="shared" si="159"/>
        <v>6.44</v>
      </c>
      <c r="CB57" s="3">
        <f t="shared" si="160"/>
        <v>5.91</v>
      </c>
      <c r="CC57" s="3">
        <f t="shared" si="161"/>
        <v>4.8899999999999997</v>
      </c>
    </row>
    <row r="58" spans="1:81" x14ac:dyDescent="0.25">
      <c r="A58" s="3" t="s">
        <v>1</v>
      </c>
      <c r="B58" s="3" t="s">
        <v>35</v>
      </c>
      <c r="C58" s="3">
        <f t="shared" si="173"/>
        <v>35.25</v>
      </c>
      <c r="D58" s="3">
        <f t="shared" si="173"/>
        <v>10.45</v>
      </c>
      <c r="E58" s="3">
        <f t="shared" si="173"/>
        <v>7.42</v>
      </c>
      <c r="F58" s="3">
        <f t="shared" si="173"/>
        <v>6.15</v>
      </c>
      <c r="G58" s="3">
        <f t="shared" si="173"/>
        <v>4.6900000000000004</v>
      </c>
      <c r="H58" s="3">
        <f t="shared" si="173"/>
        <v>4.3</v>
      </c>
      <c r="I58" s="3">
        <f t="shared" si="173"/>
        <v>3.56</v>
      </c>
      <c r="K58" s="3">
        <f t="shared" ref="K58:Q58" si="182">K21</f>
        <v>26.53</v>
      </c>
      <c r="L58" s="3">
        <f t="shared" si="182"/>
        <v>7.86</v>
      </c>
      <c r="M58" s="3">
        <f t="shared" si="182"/>
        <v>5.59</v>
      </c>
      <c r="N58" s="3">
        <f t="shared" si="182"/>
        <v>4.63</v>
      </c>
      <c r="O58" s="3">
        <f t="shared" si="182"/>
        <v>3.53</v>
      </c>
      <c r="P58" s="3">
        <f t="shared" si="182"/>
        <v>3.23</v>
      </c>
      <c r="Q58" s="3">
        <f t="shared" si="182"/>
        <v>2.68</v>
      </c>
      <c r="S58" s="7">
        <f t="shared" si="109"/>
        <v>0.24737588652482267</v>
      </c>
      <c r="T58" s="7">
        <f t="shared" si="110"/>
        <v>0.24784688995215298</v>
      </c>
      <c r="U58" s="7">
        <f t="shared" si="111"/>
        <v>0.24663072776280326</v>
      </c>
      <c r="V58" s="7">
        <f t="shared" si="112"/>
        <v>0.24715447154471548</v>
      </c>
      <c r="W58" s="7">
        <f t="shared" si="169"/>
        <v>0.24733475479744149</v>
      </c>
      <c r="X58" s="7">
        <f t="shared" si="170"/>
        <v>0.24883720930232556</v>
      </c>
      <c r="Y58" s="7">
        <f t="shared" si="171"/>
        <v>0.24719101123595499</v>
      </c>
      <c r="AA58" s="3" t="s">
        <v>1</v>
      </c>
      <c r="AB58" s="3" t="s">
        <v>35</v>
      </c>
      <c r="AC58" s="3">
        <f t="shared" si="137"/>
        <v>36.239999999999995</v>
      </c>
      <c r="AD58" s="3">
        <f t="shared" si="116"/>
        <v>10.75</v>
      </c>
      <c r="AE58" s="3">
        <f t="shared" si="117"/>
        <v>7.63</v>
      </c>
      <c r="AF58" s="3">
        <f t="shared" si="118"/>
        <v>6.33</v>
      </c>
      <c r="AG58" s="3">
        <f t="shared" si="119"/>
        <v>4.83</v>
      </c>
      <c r="AH58" s="3">
        <f t="shared" si="120"/>
        <v>4.43</v>
      </c>
      <c r="AI58" s="3">
        <f t="shared" si="121"/>
        <v>3.6599999999999997</v>
      </c>
      <c r="AK58" s="3">
        <f t="shared" si="138"/>
        <v>26.53</v>
      </c>
      <c r="AL58" s="3">
        <f t="shared" si="139"/>
        <v>7.86</v>
      </c>
      <c r="AM58" s="3">
        <f t="shared" si="122"/>
        <v>5.59</v>
      </c>
      <c r="AN58" s="3">
        <f t="shared" si="123"/>
        <v>4.63</v>
      </c>
      <c r="AO58" s="3">
        <f t="shared" si="124"/>
        <v>3.53</v>
      </c>
      <c r="AP58" s="3">
        <f t="shared" si="125"/>
        <v>3.23</v>
      </c>
      <c r="AQ58" s="3">
        <f t="shared" si="126"/>
        <v>2.68</v>
      </c>
      <c r="AS58" s="7">
        <f t="shared" si="140"/>
        <v>0.26793598233995575</v>
      </c>
      <c r="AT58" s="7">
        <f t="shared" si="127"/>
        <v>0.26883720930232557</v>
      </c>
      <c r="AU58" s="7">
        <f t="shared" si="128"/>
        <v>0.26736566186107469</v>
      </c>
      <c r="AV58" s="7">
        <f t="shared" si="129"/>
        <v>0.26856240126382314</v>
      </c>
      <c r="AW58" s="7">
        <f t="shared" si="130"/>
        <v>0.26915113871635621</v>
      </c>
      <c r="AX58" s="7">
        <f t="shared" si="131"/>
        <v>0.27088036117381487</v>
      </c>
      <c r="AY58" s="7">
        <f t="shared" si="132"/>
        <v>0.26775956284152991</v>
      </c>
      <c r="BA58" s="3" t="s">
        <v>1</v>
      </c>
      <c r="BB58" s="3" t="s">
        <v>35</v>
      </c>
      <c r="BC58" s="3">
        <f t="shared" si="141"/>
        <v>37.51</v>
      </c>
      <c r="BD58" s="3">
        <f t="shared" si="142"/>
        <v>11.129999999999999</v>
      </c>
      <c r="BE58" s="3">
        <f t="shared" si="143"/>
        <v>7.8999999999999995</v>
      </c>
      <c r="BF58" s="3">
        <f t="shared" si="144"/>
        <v>6.56</v>
      </c>
      <c r="BG58" s="3">
        <f t="shared" si="145"/>
        <v>5</v>
      </c>
      <c r="BH58" s="3">
        <f t="shared" si="146"/>
        <v>4.59</v>
      </c>
      <c r="BI58" s="3">
        <f t="shared" si="147"/>
        <v>3.7899999999999996</v>
      </c>
      <c r="BK58" s="3" t="s">
        <v>1</v>
      </c>
      <c r="BL58" s="3" t="s">
        <v>35</v>
      </c>
      <c r="BM58" s="3">
        <f t="shared" si="148"/>
        <v>38.71</v>
      </c>
      <c r="BN58" s="3">
        <f t="shared" si="149"/>
        <v>11.49</v>
      </c>
      <c r="BO58" s="3">
        <f t="shared" si="150"/>
        <v>8.15</v>
      </c>
      <c r="BP58" s="3">
        <f t="shared" si="151"/>
        <v>6.77</v>
      </c>
      <c r="BQ58" s="3">
        <f t="shared" si="152"/>
        <v>5.16</v>
      </c>
      <c r="BR58" s="3">
        <f t="shared" si="153"/>
        <v>4.74</v>
      </c>
      <c r="BS58" s="3">
        <f t="shared" si="154"/>
        <v>3.91</v>
      </c>
      <c r="BU58" s="3" t="s">
        <v>1</v>
      </c>
      <c r="BV58" s="3" t="s">
        <v>35</v>
      </c>
      <c r="BW58" s="3">
        <f t="shared" si="155"/>
        <v>40.61</v>
      </c>
      <c r="BX58" s="3">
        <f t="shared" si="156"/>
        <v>12.05</v>
      </c>
      <c r="BY58" s="3">
        <f t="shared" si="157"/>
        <v>8.5500000000000007</v>
      </c>
      <c r="BZ58" s="3">
        <f t="shared" si="158"/>
        <v>7.1</v>
      </c>
      <c r="CA58" s="3">
        <f t="shared" si="159"/>
        <v>5.41</v>
      </c>
      <c r="CB58" s="3">
        <f t="shared" si="160"/>
        <v>4.97</v>
      </c>
      <c r="CC58" s="3">
        <f t="shared" si="161"/>
        <v>4.0999999999999996</v>
      </c>
    </row>
    <row r="59" spans="1:81" x14ac:dyDescent="0.25">
      <c r="A59" s="3" t="s">
        <v>1</v>
      </c>
      <c r="B59" s="3" t="s">
        <v>36</v>
      </c>
      <c r="C59" s="3">
        <f t="shared" si="173"/>
        <v>55.8</v>
      </c>
      <c r="D59" s="3">
        <f t="shared" si="173"/>
        <v>11.44</v>
      </c>
      <c r="E59" s="3">
        <f t="shared" si="173"/>
        <v>8.1300000000000008</v>
      </c>
      <c r="F59" s="3">
        <f t="shared" si="173"/>
        <v>6.74</v>
      </c>
      <c r="G59" s="3">
        <f t="shared" si="173"/>
        <v>5.13</v>
      </c>
      <c r="H59" s="3">
        <f t="shared" si="173"/>
        <v>4.71</v>
      </c>
      <c r="I59" s="3">
        <f t="shared" si="173"/>
        <v>3.9</v>
      </c>
      <c r="K59" s="3">
        <f t="shared" ref="K59:Q59" si="183">K22</f>
        <v>42</v>
      </c>
      <c r="L59" s="3">
        <f t="shared" si="183"/>
        <v>8.61</v>
      </c>
      <c r="M59" s="3">
        <f t="shared" si="183"/>
        <v>6.12</v>
      </c>
      <c r="N59" s="3">
        <f t="shared" si="183"/>
        <v>5.07</v>
      </c>
      <c r="O59" s="3">
        <f t="shared" si="183"/>
        <v>3.86</v>
      </c>
      <c r="P59" s="3">
        <f t="shared" si="183"/>
        <v>3.54</v>
      </c>
      <c r="Q59" s="3">
        <f t="shared" si="183"/>
        <v>2.94</v>
      </c>
      <c r="S59" s="7">
        <f t="shared" si="109"/>
        <v>0.24731182795698925</v>
      </c>
      <c r="T59" s="7">
        <f t="shared" si="110"/>
        <v>0.2473776223776224</v>
      </c>
      <c r="U59" s="7">
        <f t="shared" si="111"/>
        <v>0.24723247232472334</v>
      </c>
      <c r="V59" s="7">
        <f t="shared" si="112"/>
        <v>0.24777448071216612</v>
      </c>
      <c r="W59" s="7">
        <f t="shared" si="169"/>
        <v>0.24756335282651076</v>
      </c>
      <c r="X59" s="7">
        <f t="shared" si="170"/>
        <v>0.24840764331210186</v>
      </c>
      <c r="Y59" s="7">
        <f t="shared" si="171"/>
        <v>0.24615384615384617</v>
      </c>
      <c r="AA59" s="3" t="s">
        <v>1</v>
      </c>
      <c r="AB59" s="3" t="s">
        <v>36</v>
      </c>
      <c r="AC59" s="3">
        <f t="shared" si="137"/>
        <v>57.37</v>
      </c>
      <c r="AD59" s="3">
        <f t="shared" si="116"/>
        <v>11.77</v>
      </c>
      <c r="AE59" s="3">
        <f t="shared" si="117"/>
        <v>8.36</v>
      </c>
      <c r="AF59" s="3">
        <f t="shared" si="118"/>
        <v>6.93</v>
      </c>
      <c r="AG59" s="3">
        <f t="shared" si="119"/>
        <v>5.2799999999999994</v>
      </c>
      <c r="AH59" s="3">
        <f t="shared" si="120"/>
        <v>4.8499999999999996</v>
      </c>
      <c r="AI59" s="3">
        <f t="shared" si="121"/>
        <v>4.01</v>
      </c>
      <c r="AK59" s="3">
        <f t="shared" si="138"/>
        <v>42</v>
      </c>
      <c r="AL59" s="3">
        <f t="shared" si="139"/>
        <v>8.61</v>
      </c>
      <c r="AM59" s="3">
        <f t="shared" si="122"/>
        <v>6.12</v>
      </c>
      <c r="AN59" s="3">
        <f t="shared" si="123"/>
        <v>5.07</v>
      </c>
      <c r="AO59" s="3">
        <f t="shared" si="124"/>
        <v>3.86</v>
      </c>
      <c r="AP59" s="3">
        <f t="shared" si="125"/>
        <v>3.54</v>
      </c>
      <c r="AQ59" s="3">
        <f t="shared" si="126"/>
        <v>2.94</v>
      </c>
      <c r="AS59" s="7">
        <f t="shared" si="140"/>
        <v>0.26791005752135255</v>
      </c>
      <c r="AT59" s="7">
        <f t="shared" si="127"/>
        <v>0.26847918436703488</v>
      </c>
      <c r="AU59" s="7">
        <f t="shared" si="128"/>
        <v>0.26794258373205737</v>
      </c>
      <c r="AV59" s="7">
        <f t="shared" si="129"/>
        <v>0.2683982683982683</v>
      </c>
      <c r="AW59" s="7">
        <f t="shared" si="130"/>
        <v>0.26893939393939392</v>
      </c>
      <c r="AX59" s="7">
        <f t="shared" si="131"/>
        <v>0.27010309278350508</v>
      </c>
      <c r="AY59" s="7">
        <f t="shared" si="132"/>
        <v>0.26683291770573558</v>
      </c>
      <c r="BA59" s="3" t="s">
        <v>1</v>
      </c>
      <c r="BB59" s="3" t="s">
        <v>36</v>
      </c>
      <c r="BC59" s="3">
        <f t="shared" si="141"/>
        <v>59.379999999999995</v>
      </c>
      <c r="BD59" s="3">
        <f t="shared" si="142"/>
        <v>12.19</v>
      </c>
      <c r="BE59" s="3">
        <f t="shared" si="143"/>
        <v>8.66</v>
      </c>
      <c r="BF59" s="3">
        <f t="shared" si="144"/>
        <v>7.18</v>
      </c>
      <c r="BG59" s="3">
        <f t="shared" si="145"/>
        <v>5.47</v>
      </c>
      <c r="BH59" s="3">
        <f t="shared" si="146"/>
        <v>5.0199999999999996</v>
      </c>
      <c r="BI59" s="3">
        <f t="shared" si="147"/>
        <v>4.16</v>
      </c>
      <c r="BK59" s="3" t="s">
        <v>1</v>
      </c>
      <c r="BL59" s="3" t="s">
        <v>36</v>
      </c>
      <c r="BM59" s="3">
        <f t="shared" si="148"/>
        <v>61.28</v>
      </c>
      <c r="BN59" s="3">
        <f t="shared" si="149"/>
        <v>12.58</v>
      </c>
      <c r="BO59" s="3">
        <f t="shared" si="150"/>
        <v>8.94</v>
      </c>
      <c r="BP59" s="3">
        <f t="shared" si="151"/>
        <v>7.41</v>
      </c>
      <c r="BQ59" s="3">
        <f t="shared" si="152"/>
        <v>5.65</v>
      </c>
      <c r="BR59" s="3">
        <f t="shared" si="153"/>
        <v>5.18</v>
      </c>
      <c r="BS59" s="3">
        <f t="shared" si="154"/>
        <v>4.29</v>
      </c>
      <c r="BU59" s="3" t="s">
        <v>1</v>
      </c>
      <c r="BV59" s="3" t="s">
        <v>36</v>
      </c>
      <c r="BW59" s="3">
        <f t="shared" si="155"/>
        <v>64.28</v>
      </c>
      <c r="BX59" s="3">
        <f t="shared" si="156"/>
        <v>13.2</v>
      </c>
      <c r="BY59" s="3">
        <f t="shared" si="157"/>
        <v>9.3800000000000008</v>
      </c>
      <c r="BZ59" s="3">
        <f t="shared" si="158"/>
        <v>7.77</v>
      </c>
      <c r="CA59" s="3">
        <f t="shared" si="159"/>
        <v>5.93</v>
      </c>
      <c r="CB59" s="3">
        <f t="shared" si="160"/>
        <v>5.43</v>
      </c>
      <c r="CC59" s="3">
        <f t="shared" si="161"/>
        <v>4.5</v>
      </c>
    </row>
    <row r="60" spans="1:81" x14ac:dyDescent="0.25">
      <c r="A60" s="3" t="s">
        <v>1</v>
      </c>
      <c r="B60" s="3" t="s">
        <v>3</v>
      </c>
      <c r="C60" s="3">
        <f t="shared" ref="C60:I69" si="184">ROUND(C23*(1-$B$38),2)</f>
        <v>31.89</v>
      </c>
      <c r="D60" s="3">
        <f t="shared" si="184"/>
        <v>9.4499999999999993</v>
      </c>
      <c r="E60" s="3">
        <f t="shared" si="184"/>
        <v>6.71</v>
      </c>
      <c r="F60" s="3">
        <f t="shared" si="184"/>
        <v>5.57</v>
      </c>
      <c r="G60" s="3">
        <f t="shared" si="184"/>
        <v>4.24</v>
      </c>
      <c r="H60" s="3">
        <f t="shared" si="184"/>
        <v>3.89</v>
      </c>
      <c r="I60" s="3">
        <f t="shared" si="184"/>
        <v>3.22</v>
      </c>
      <c r="K60" s="3">
        <f t="shared" ref="K60:Q60" si="185">K23</f>
        <v>24.01</v>
      </c>
      <c r="L60" s="3">
        <f t="shared" si="185"/>
        <v>7.12</v>
      </c>
      <c r="M60" s="3">
        <f t="shared" si="185"/>
        <v>5.05</v>
      </c>
      <c r="N60" s="3">
        <f t="shared" si="185"/>
        <v>4.1900000000000004</v>
      </c>
      <c r="O60" s="3">
        <f t="shared" si="185"/>
        <v>3.19</v>
      </c>
      <c r="P60" s="3">
        <f t="shared" si="185"/>
        <v>2.93</v>
      </c>
      <c r="Q60" s="3">
        <f t="shared" si="185"/>
        <v>2.4300000000000002</v>
      </c>
      <c r="S60" s="7">
        <f t="shared" si="109"/>
        <v>0.2470994042019441</v>
      </c>
      <c r="T60" s="7">
        <f t="shared" si="110"/>
        <v>0.24656084656084654</v>
      </c>
      <c r="U60" s="7">
        <f t="shared" si="111"/>
        <v>0.24739195230998512</v>
      </c>
      <c r="V60" s="7">
        <f t="shared" si="112"/>
        <v>0.24775583482944341</v>
      </c>
      <c r="W60" s="7">
        <f t="shared" si="169"/>
        <v>0.24764150943396235</v>
      </c>
      <c r="X60" s="7">
        <f t="shared" si="170"/>
        <v>0.2467866323907455</v>
      </c>
      <c r="Y60" s="7">
        <f t="shared" si="171"/>
        <v>0.24534161490683226</v>
      </c>
      <c r="AA60" s="3" t="s">
        <v>1</v>
      </c>
      <c r="AB60" s="3" t="s">
        <v>3</v>
      </c>
      <c r="AC60" s="3">
        <f t="shared" si="137"/>
        <v>32.79</v>
      </c>
      <c r="AD60" s="3">
        <f t="shared" si="116"/>
        <v>9.7200000000000006</v>
      </c>
      <c r="AE60" s="3">
        <f t="shared" si="117"/>
        <v>6.8999999999999995</v>
      </c>
      <c r="AF60" s="3">
        <f t="shared" si="118"/>
        <v>5.7299999999999995</v>
      </c>
      <c r="AG60" s="3">
        <f t="shared" si="119"/>
        <v>4.3599999999999994</v>
      </c>
      <c r="AH60" s="3">
        <f t="shared" si="120"/>
        <v>4</v>
      </c>
      <c r="AI60" s="3">
        <f t="shared" si="121"/>
        <v>3.32</v>
      </c>
      <c r="AK60" s="3">
        <f t="shared" si="138"/>
        <v>24.01</v>
      </c>
      <c r="AL60" s="3">
        <f t="shared" si="139"/>
        <v>7.12</v>
      </c>
      <c r="AM60" s="3">
        <f t="shared" si="122"/>
        <v>5.05</v>
      </c>
      <c r="AN60" s="3">
        <f t="shared" si="123"/>
        <v>4.1900000000000004</v>
      </c>
      <c r="AO60" s="3">
        <f t="shared" si="124"/>
        <v>3.19</v>
      </c>
      <c r="AP60" s="3">
        <f t="shared" si="125"/>
        <v>2.93</v>
      </c>
      <c r="AQ60" s="3">
        <f t="shared" si="126"/>
        <v>2.4300000000000002</v>
      </c>
      <c r="AS60" s="7">
        <f t="shared" si="140"/>
        <v>0.26776456236657509</v>
      </c>
      <c r="AT60" s="7">
        <f t="shared" si="127"/>
        <v>0.26748971193415638</v>
      </c>
      <c r="AU60" s="7">
        <f t="shared" si="128"/>
        <v>0.26811594202898548</v>
      </c>
      <c r="AV60" s="7">
        <f t="shared" si="129"/>
        <v>0.26876090750436288</v>
      </c>
      <c r="AW60" s="7">
        <f t="shared" si="130"/>
        <v>0.2683486238532109</v>
      </c>
      <c r="AX60" s="7">
        <f t="shared" si="131"/>
        <v>0.26749999999999996</v>
      </c>
      <c r="AY60" s="7">
        <f t="shared" si="132"/>
        <v>0.2680722891566264</v>
      </c>
      <c r="BA60" s="3" t="s">
        <v>1</v>
      </c>
      <c r="BB60" s="3" t="s">
        <v>3</v>
      </c>
      <c r="BC60" s="3">
        <f t="shared" si="141"/>
        <v>33.94</v>
      </c>
      <c r="BD60" s="3">
        <f t="shared" si="142"/>
        <v>10.07</v>
      </c>
      <c r="BE60" s="3">
        <f t="shared" si="143"/>
        <v>7.1499999999999995</v>
      </c>
      <c r="BF60" s="3">
        <f t="shared" si="144"/>
        <v>5.9399999999999995</v>
      </c>
      <c r="BG60" s="3">
        <f t="shared" si="145"/>
        <v>4.5199999999999996</v>
      </c>
      <c r="BH60" s="3">
        <f t="shared" si="146"/>
        <v>4.1399999999999997</v>
      </c>
      <c r="BI60" s="3">
        <f t="shared" si="147"/>
        <v>3.44</v>
      </c>
      <c r="BK60" s="3" t="s">
        <v>1</v>
      </c>
      <c r="BL60" s="3" t="s">
        <v>3</v>
      </c>
      <c r="BM60" s="3">
        <f t="shared" si="148"/>
        <v>35.03</v>
      </c>
      <c r="BN60" s="3">
        <f t="shared" si="149"/>
        <v>10.39</v>
      </c>
      <c r="BO60" s="3">
        <f t="shared" si="150"/>
        <v>7.38</v>
      </c>
      <c r="BP60" s="3">
        <f t="shared" si="151"/>
        <v>6.13</v>
      </c>
      <c r="BQ60" s="3">
        <f t="shared" si="152"/>
        <v>4.66</v>
      </c>
      <c r="BR60" s="3">
        <f t="shared" si="153"/>
        <v>4.2699999999999996</v>
      </c>
      <c r="BS60" s="3">
        <f t="shared" si="154"/>
        <v>3.55</v>
      </c>
      <c r="BU60" s="3" t="s">
        <v>1</v>
      </c>
      <c r="BV60" s="3" t="s">
        <v>3</v>
      </c>
      <c r="BW60" s="3">
        <f t="shared" si="155"/>
        <v>36.75</v>
      </c>
      <c r="BX60" s="3">
        <f t="shared" si="156"/>
        <v>10.9</v>
      </c>
      <c r="BY60" s="3">
        <f t="shared" si="157"/>
        <v>7.74</v>
      </c>
      <c r="BZ60" s="3">
        <f t="shared" si="158"/>
        <v>6.43</v>
      </c>
      <c r="CA60" s="3">
        <f t="shared" si="159"/>
        <v>4.8899999999999997</v>
      </c>
      <c r="CB60" s="3">
        <f t="shared" si="160"/>
        <v>4.4800000000000004</v>
      </c>
      <c r="CC60" s="3">
        <f t="shared" si="161"/>
        <v>3.72</v>
      </c>
    </row>
    <row r="61" spans="1:81" x14ac:dyDescent="0.25">
      <c r="A61" s="3" t="s">
        <v>1</v>
      </c>
      <c r="B61" s="3" t="s">
        <v>9</v>
      </c>
      <c r="C61" s="3">
        <f t="shared" si="184"/>
        <v>31.89</v>
      </c>
      <c r="D61" s="3">
        <f t="shared" si="184"/>
        <v>9.4499999999999993</v>
      </c>
      <c r="E61" s="3">
        <f t="shared" si="184"/>
        <v>6.71</v>
      </c>
      <c r="F61" s="3">
        <f t="shared" si="184"/>
        <v>5.57</v>
      </c>
      <c r="G61" s="3">
        <f t="shared" si="184"/>
        <v>4.24</v>
      </c>
      <c r="H61" s="3">
        <f t="shared" si="184"/>
        <v>3.89</v>
      </c>
      <c r="I61" s="3">
        <f t="shared" si="184"/>
        <v>3.22</v>
      </c>
      <c r="K61" s="3">
        <f t="shared" ref="K61:Q61" si="186">K24</f>
        <v>24.01</v>
      </c>
      <c r="L61" s="3">
        <f t="shared" si="186"/>
        <v>7.12</v>
      </c>
      <c r="M61" s="3">
        <f t="shared" si="186"/>
        <v>5.05</v>
      </c>
      <c r="N61" s="3">
        <f t="shared" si="186"/>
        <v>4.1900000000000004</v>
      </c>
      <c r="O61" s="3">
        <f t="shared" si="186"/>
        <v>3.19</v>
      </c>
      <c r="P61" s="3">
        <f t="shared" si="186"/>
        <v>2.93</v>
      </c>
      <c r="Q61" s="3">
        <f t="shared" si="186"/>
        <v>2.4300000000000002</v>
      </c>
      <c r="S61" s="7">
        <f t="shared" si="109"/>
        <v>0.2470994042019441</v>
      </c>
      <c r="T61" s="7">
        <f t="shared" si="110"/>
        <v>0.24656084656084654</v>
      </c>
      <c r="U61" s="7">
        <f t="shared" si="111"/>
        <v>0.24739195230998512</v>
      </c>
      <c r="V61" s="7">
        <f t="shared" si="112"/>
        <v>0.24775583482944341</v>
      </c>
      <c r="W61" s="7">
        <f t="shared" si="169"/>
        <v>0.24764150943396235</v>
      </c>
      <c r="X61" s="7">
        <f t="shared" si="170"/>
        <v>0.2467866323907455</v>
      </c>
      <c r="Y61" s="7">
        <f t="shared" si="171"/>
        <v>0.24534161490683226</v>
      </c>
      <c r="AA61" s="3" t="s">
        <v>1</v>
      </c>
      <c r="AB61" s="3" t="s">
        <v>9</v>
      </c>
      <c r="AC61" s="3">
        <f t="shared" si="137"/>
        <v>32.79</v>
      </c>
      <c r="AD61" s="3">
        <f t="shared" si="116"/>
        <v>9.7200000000000006</v>
      </c>
      <c r="AE61" s="3">
        <f t="shared" si="117"/>
        <v>6.8999999999999995</v>
      </c>
      <c r="AF61" s="3">
        <f t="shared" si="118"/>
        <v>5.7299999999999995</v>
      </c>
      <c r="AG61" s="3">
        <f t="shared" si="119"/>
        <v>4.3599999999999994</v>
      </c>
      <c r="AH61" s="3">
        <f t="shared" si="120"/>
        <v>4</v>
      </c>
      <c r="AI61" s="3">
        <f t="shared" si="121"/>
        <v>3.32</v>
      </c>
      <c r="AK61" s="3">
        <f t="shared" si="138"/>
        <v>24.01</v>
      </c>
      <c r="AL61" s="3">
        <f t="shared" si="139"/>
        <v>7.12</v>
      </c>
      <c r="AM61" s="3">
        <f t="shared" si="122"/>
        <v>5.05</v>
      </c>
      <c r="AN61" s="3">
        <f t="shared" si="123"/>
        <v>4.1900000000000004</v>
      </c>
      <c r="AO61" s="3">
        <f t="shared" si="124"/>
        <v>3.19</v>
      </c>
      <c r="AP61" s="3">
        <f t="shared" si="125"/>
        <v>2.93</v>
      </c>
      <c r="AQ61" s="3">
        <f t="shared" si="126"/>
        <v>2.4300000000000002</v>
      </c>
      <c r="AS61" s="7">
        <f t="shared" si="140"/>
        <v>0.26776456236657509</v>
      </c>
      <c r="AT61" s="7">
        <f t="shared" si="127"/>
        <v>0.26748971193415638</v>
      </c>
      <c r="AU61" s="7">
        <f t="shared" si="128"/>
        <v>0.26811594202898548</v>
      </c>
      <c r="AV61" s="7">
        <f t="shared" si="129"/>
        <v>0.26876090750436288</v>
      </c>
      <c r="AW61" s="7">
        <f t="shared" si="130"/>
        <v>0.2683486238532109</v>
      </c>
      <c r="AX61" s="7">
        <f t="shared" si="131"/>
        <v>0.26749999999999996</v>
      </c>
      <c r="AY61" s="7">
        <f t="shared" si="132"/>
        <v>0.2680722891566264</v>
      </c>
      <c r="BA61" s="3" t="s">
        <v>1</v>
      </c>
      <c r="BB61" s="3" t="s">
        <v>9</v>
      </c>
      <c r="BC61" s="3">
        <f t="shared" si="141"/>
        <v>33.94</v>
      </c>
      <c r="BD61" s="3">
        <f t="shared" si="142"/>
        <v>10.07</v>
      </c>
      <c r="BE61" s="3">
        <f t="shared" si="143"/>
        <v>7.1499999999999995</v>
      </c>
      <c r="BF61" s="3">
        <f t="shared" si="144"/>
        <v>5.9399999999999995</v>
      </c>
      <c r="BG61" s="3">
        <f t="shared" si="145"/>
        <v>4.5199999999999996</v>
      </c>
      <c r="BH61" s="3">
        <f t="shared" si="146"/>
        <v>4.1399999999999997</v>
      </c>
      <c r="BI61" s="3">
        <f t="shared" si="147"/>
        <v>3.44</v>
      </c>
      <c r="BK61" s="3" t="s">
        <v>1</v>
      </c>
      <c r="BL61" s="3" t="s">
        <v>9</v>
      </c>
      <c r="BM61" s="3">
        <f t="shared" si="148"/>
        <v>35.03</v>
      </c>
      <c r="BN61" s="3">
        <f t="shared" si="149"/>
        <v>10.39</v>
      </c>
      <c r="BO61" s="3">
        <f t="shared" si="150"/>
        <v>7.38</v>
      </c>
      <c r="BP61" s="3">
        <f t="shared" si="151"/>
        <v>6.13</v>
      </c>
      <c r="BQ61" s="3">
        <f t="shared" si="152"/>
        <v>4.66</v>
      </c>
      <c r="BR61" s="3">
        <f t="shared" si="153"/>
        <v>4.2699999999999996</v>
      </c>
      <c r="BS61" s="3">
        <f t="shared" si="154"/>
        <v>3.55</v>
      </c>
      <c r="BU61" s="3" t="s">
        <v>1</v>
      </c>
      <c r="BV61" s="3" t="s">
        <v>9</v>
      </c>
      <c r="BW61" s="3">
        <f t="shared" si="155"/>
        <v>36.75</v>
      </c>
      <c r="BX61" s="3">
        <f t="shared" si="156"/>
        <v>10.9</v>
      </c>
      <c r="BY61" s="3">
        <f t="shared" si="157"/>
        <v>7.74</v>
      </c>
      <c r="BZ61" s="3">
        <f t="shared" si="158"/>
        <v>6.43</v>
      </c>
      <c r="CA61" s="3">
        <f t="shared" si="159"/>
        <v>4.8899999999999997</v>
      </c>
      <c r="CB61" s="3">
        <f t="shared" si="160"/>
        <v>4.4800000000000004</v>
      </c>
      <c r="CC61" s="3">
        <f t="shared" si="161"/>
        <v>3.72</v>
      </c>
    </row>
    <row r="62" spans="1:81" x14ac:dyDescent="0.25">
      <c r="A62" s="3" t="s">
        <v>1</v>
      </c>
      <c r="B62" s="3" t="s">
        <v>34</v>
      </c>
      <c r="C62" s="3">
        <f t="shared" si="184"/>
        <v>44.64</v>
      </c>
      <c r="D62" s="3">
        <f t="shared" si="184"/>
        <v>10.95</v>
      </c>
      <c r="E62" s="3">
        <f t="shared" si="184"/>
        <v>7.77</v>
      </c>
      <c r="F62" s="3">
        <f t="shared" si="184"/>
        <v>6.44</v>
      </c>
      <c r="G62" s="3">
        <f t="shared" si="184"/>
        <v>4.91</v>
      </c>
      <c r="H62" s="3">
        <f t="shared" si="184"/>
        <v>4.5</v>
      </c>
      <c r="I62" s="3">
        <f t="shared" si="184"/>
        <v>3.73</v>
      </c>
      <c r="K62" s="3">
        <f t="shared" ref="K62:Q62" si="187">K25</f>
        <v>33.6</v>
      </c>
      <c r="L62" s="3">
        <f t="shared" si="187"/>
        <v>8.24</v>
      </c>
      <c r="M62" s="3">
        <f t="shared" si="187"/>
        <v>5.85</v>
      </c>
      <c r="N62" s="3">
        <f t="shared" si="187"/>
        <v>4.8499999999999996</v>
      </c>
      <c r="O62" s="3">
        <f t="shared" si="187"/>
        <v>3.7</v>
      </c>
      <c r="P62" s="3">
        <f t="shared" si="187"/>
        <v>3.39</v>
      </c>
      <c r="Q62" s="3">
        <f t="shared" si="187"/>
        <v>2.81</v>
      </c>
      <c r="S62" s="7">
        <f t="shared" si="109"/>
        <v>0.24731182795698925</v>
      </c>
      <c r="T62" s="7">
        <f t="shared" si="110"/>
        <v>0.24748858447488575</v>
      </c>
      <c r="U62" s="7">
        <f t="shared" si="111"/>
        <v>0.24710424710424705</v>
      </c>
      <c r="V62" s="7">
        <f t="shared" si="112"/>
        <v>0.24689440993788825</v>
      </c>
      <c r="W62" s="7">
        <f t="shared" si="169"/>
        <v>0.24643584521384931</v>
      </c>
      <c r="X62" s="7">
        <f t="shared" si="170"/>
        <v>0.24666666666666659</v>
      </c>
      <c r="Y62" s="7">
        <f t="shared" si="171"/>
        <v>0.24664879356568359</v>
      </c>
      <c r="AA62" s="3" t="s">
        <v>1</v>
      </c>
      <c r="AB62" s="3" t="s">
        <v>34</v>
      </c>
      <c r="AC62" s="3">
        <f t="shared" si="137"/>
        <v>45.89</v>
      </c>
      <c r="AD62" s="3">
        <f t="shared" si="116"/>
        <v>11.26</v>
      </c>
      <c r="AE62" s="3">
        <f t="shared" si="117"/>
        <v>7.99</v>
      </c>
      <c r="AF62" s="3">
        <f t="shared" si="118"/>
        <v>6.63</v>
      </c>
      <c r="AG62" s="3">
        <f t="shared" si="119"/>
        <v>5.05</v>
      </c>
      <c r="AH62" s="3">
        <f t="shared" si="120"/>
        <v>4.63</v>
      </c>
      <c r="AI62" s="3">
        <f t="shared" si="121"/>
        <v>3.84</v>
      </c>
      <c r="AK62" s="3">
        <f t="shared" si="138"/>
        <v>33.6</v>
      </c>
      <c r="AL62" s="3">
        <f t="shared" si="139"/>
        <v>8.24</v>
      </c>
      <c r="AM62" s="3">
        <f t="shared" si="122"/>
        <v>5.85</v>
      </c>
      <c r="AN62" s="3">
        <f t="shared" si="123"/>
        <v>4.8499999999999996</v>
      </c>
      <c r="AO62" s="3">
        <f t="shared" si="124"/>
        <v>3.7</v>
      </c>
      <c r="AP62" s="3">
        <f t="shared" si="125"/>
        <v>3.39</v>
      </c>
      <c r="AQ62" s="3">
        <f t="shared" si="126"/>
        <v>2.81</v>
      </c>
      <c r="AS62" s="7">
        <f t="shared" si="140"/>
        <v>0.26781433863586834</v>
      </c>
      <c r="AT62" s="7">
        <f t="shared" si="127"/>
        <v>0.26820603907637652</v>
      </c>
      <c r="AU62" s="7">
        <f t="shared" si="128"/>
        <v>0.2678347934918649</v>
      </c>
      <c r="AV62" s="7">
        <f t="shared" si="129"/>
        <v>0.26847662141779793</v>
      </c>
      <c r="AW62" s="7">
        <f t="shared" si="130"/>
        <v>0.26732673267326723</v>
      </c>
      <c r="AX62" s="7">
        <f t="shared" si="131"/>
        <v>0.26781857451403879</v>
      </c>
      <c r="AY62" s="7">
        <f t="shared" si="132"/>
        <v>0.26822916666666663</v>
      </c>
      <c r="BA62" s="3" t="s">
        <v>1</v>
      </c>
      <c r="BB62" s="3" t="s">
        <v>34</v>
      </c>
      <c r="BC62" s="3">
        <f t="shared" si="141"/>
        <v>47.5</v>
      </c>
      <c r="BD62" s="3">
        <f t="shared" si="142"/>
        <v>11.66</v>
      </c>
      <c r="BE62" s="3">
        <f t="shared" si="143"/>
        <v>8.27</v>
      </c>
      <c r="BF62" s="3">
        <f t="shared" si="144"/>
        <v>6.87</v>
      </c>
      <c r="BG62" s="3">
        <f t="shared" si="145"/>
        <v>5.2299999999999995</v>
      </c>
      <c r="BH62" s="3">
        <f t="shared" si="146"/>
        <v>4.8</v>
      </c>
      <c r="BI62" s="3">
        <f t="shared" si="147"/>
        <v>3.98</v>
      </c>
      <c r="BK62" s="3" t="s">
        <v>1</v>
      </c>
      <c r="BL62" s="3" t="s">
        <v>34</v>
      </c>
      <c r="BM62" s="3">
        <f t="shared" si="148"/>
        <v>49.02</v>
      </c>
      <c r="BN62" s="3">
        <f t="shared" si="149"/>
        <v>12.03</v>
      </c>
      <c r="BO62" s="3">
        <f t="shared" si="150"/>
        <v>8.5299999999999994</v>
      </c>
      <c r="BP62" s="3">
        <f t="shared" si="151"/>
        <v>7.09</v>
      </c>
      <c r="BQ62" s="3">
        <f t="shared" si="152"/>
        <v>5.4</v>
      </c>
      <c r="BR62" s="3">
        <f t="shared" si="153"/>
        <v>4.95</v>
      </c>
      <c r="BS62" s="3">
        <f t="shared" si="154"/>
        <v>4.1100000000000003</v>
      </c>
      <c r="BU62" s="3" t="s">
        <v>1</v>
      </c>
      <c r="BV62" s="3" t="s">
        <v>34</v>
      </c>
      <c r="BW62" s="3">
        <f t="shared" si="155"/>
        <v>51.42</v>
      </c>
      <c r="BX62" s="3">
        <f t="shared" si="156"/>
        <v>12.62</v>
      </c>
      <c r="BY62" s="3">
        <f t="shared" si="157"/>
        <v>8.9499999999999993</v>
      </c>
      <c r="BZ62" s="3">
        <f t="shared" si="158"/>
        <v>7.44</v>
      </c>
      <c r="CA62" s="3">
        <f t="shared" si="159"/>
        <v>5.66</v>
      </c>
      <c r="CB62" s="3">
        <f t="shared" si="160"/>
        <v>5.19</v>
      </c>
      <c r="CC62" s="3">
        <f t="shared" si="161"/>
        <v>4.3099999999999996</v>
      </c>
    </row>
    <row r="63" spans="1:81" x14ac:dyDescent="0.25">
      <c r="A63" s="3" t="s">
        <v>1</v>
      </c>
      <c r="B63" s="3" t="s">
        <v>11</v>
      </c>
      <c r="C63" s="3">
        <f t="shared" si="184"/>
        <v>33.57</v>
      </c>
      <c r="D63" s="3">
        <f t="shared" si="184"/>
        <v>9.9499999999999993</v>
      </c>
      <c r="E63" s="3">
        <f t="shared" si="184"/>
        <v>7.07</v>
      </c>
      <c r="F63" s="3">
        <f t="shared" si="184"/>
        <v>5.86</v>
      </c>
      <c r="G63" s="3">
        <f t="shared" si="184"/>
        <v>4.46</v>
      </c>
      <c r="H63" s="3">
        <f t="shared" si="184"/>
        <v>4.09</v>
      </c>
      <c r="I63" s="3">
        <f t="shared" si="184"/>
        <v>3.39</v>
      </c>
      <c r="K63" s="3">
        <f t="shared" ref="K63:Q63" si="188">K26</f>
        <v>25.27</v>
      </c>
      <c r="L63" s="3">
        <f t="shared" si="188"/>
        <v>7.49</v>
      </c>
      <c r="M63" s="3">
        <f t="shared" si="188"/>
        <v>5.32</v>
      </c>
      <c r="N63" s="3">
        <f t="shared" si="188"/>
        <v>4.41</v>
      </c>
      <c r="O63" s="3">
        <f t="shared" si="188"/>
        <v>3.36</v>
      </c>
      <c r="P63" s="3">
        <f t="shared" si="188"/>
        <v>3.08</v>
      </c>
      <c r="Q63" s="3">
        <f t="shared" si="188"/>
        <v>2.56</v>
      </c>
      <c r="S63" s="7">
        <f t="shared" si="109"/>
        <v>0.24724456359845104</v>
      </c>
      <c r="T63" s="7">
        <f t="shared" si="110"/>
        <v>0.24723618090452248</v>
      </c>
      <c r="U63" s="7">
        <f t="shared" si="111"/>
        <v>0.24752475247524752</v>
      </c>
      <c r="V63" s="7">
        <f t="shared" si="112"/>
        <v>0.24744027303754268</v>
      </c>
      <c r="W63" s="7">
        <f t="shared" si="169"/>
        <v>0.24663677130044848</v>
      </c>
      <c r="X63" s="7">
        <f t="shared" si="170"/>
        <v>0.24694376528117357</v>
      </c>
      <c r="Y63" s="7">
        <f t="shared" si="171"/>
        <v>0.24483775811209441</v>
      </c>
      <c r="AA63" s="3" t="s">
        <v>1</v>
      </c>
      <c r="AB63" s="3" t="s">
        <v>11</v>
      </c>
      <c r="AC63" s="3">
        <f t="shared" si="137"/>
        <v>34.51</v>
      </c>
      <c r="AD63" s="3">
        <f t="shared" si="116"/>
        <v>10.23</v>
      </c>
      <c r="AE63" s="3">
        <f t="shared" si="117"/>
        <v>7.27</v>
      </c>
      <c r="AF63" s="3">
        <f t="shared" si="118"/>
        <v>6.0299999999999994</v>
      </c>
      <c r="AG63" s="3">
        <f t="shared" si="119"/>
        <v>4.59</v>
      </c>
      <c r="AH63" s="3">
        <f t="shared" si="120"/>
        <v>4.21</v>
      </c>
      <c r="AI63" s="3">
        <f t="shared" si="121"/>
        <v>3.4899999999999998</v>
      </c>
      <c r="AK63" s="3">
        <f t="shared" si="138"/>
        <v>25.27</v>
      </c>
      <c r="AL63" s="3">
        <f t="shared" si="139"/>
        <v>7.49</v>
      </c>
      <c r="AM63" s="3">
        <f t="shared" si="122"/>
        <v>5.32</v>
      </c>
      <c r="AN63" s="3">
        <f t="shared" si="123"/>
        <v>4.41</v>
      </c>
      <c r="AO63" s="3">
        <f t="shared" si="124"/>
        <v>3.36</v>
      </c>
      <c r="AP63" s="3">
        <f t="shared" si="125"/>
        <v>3.08</v>
      </c>
      <c r="AQ63" s="3">
        <f t="shared" si="126"/>
        <v>2.56</v>
      </c>
      <c r="AS63" s="7">
        <f t="shared" si="140"/>
        <v>0.2677484787018255</v>
      </c>
      <c r="AT63" s="7">
        <f t="shared" si="127"/>
        <v>0.26783968719452589</v>
      </c>
      <c r="AU63" s="7">
        <f t="shared" si="128"/>
        <v>0.26822558459422274</v>
      </c>
      <c r="AV63" s="7">
        <f t="shared" si="129"/>
        <v>0.26865671641791034</v>
      </c>
      <c r="AW63" s="7">
        <f t="shared" si="130"/>
        <v>0.26797385620915037</v>
      </c>
      <c r="AX63" s="7">
        <f t="shared" si="131"/>
        <v>0.26840855106888362</v>
      </c>
      <c r="AY63" s="7">
        <f t="shared" si="132"/>
        <v>0.26647564469914031</v>
      </c>
      <c r="BA63" s="3" t="s">
        <v>1</v>
      </c>
      <c r="BB63" s="3" t="s">
        <v>11</v>
      </c>
      <c r="BC63" s="3">
        <f t="shared" si="141"/>
        <v>35.72</v>
      </c>
      <c r="BD63" s="3">
        <f t="shared" si="142"/>
        <v>10.59</v>
      </c>
      <c r="BE63" s="3">
        <f t="shared" si="143"/>
        <v>7.5299999999999994</v>
      </c>
      <c r="BF63" s="3">
        <f t="shared" si="144"/>
        <v>6.25</v>
      </c>
      <c r="BG63" s="3">
        <f t="shared" si="145"/>
        <v>4.76</v>
      </c>
      <c r="BH63" s="3">
        <f t="shared" si="146"/>
        <v>4.3599999999999994</v>
      </c>
      <c r="BI63" s="3">
        <f t="shared" si="147"/>
        <v>3.6199999999999997</v>
      </c>
      <c r="BK63" s="3" t="s">
        <v>1</v>
      </c>
      <c r="BL63" s="3" t="s">
        <v>11</v>
      </c>
      <c r="BM63" s="3">
        <f t="shared" si="148"/>
        <v>36.86</v>
      </c>
      <c r="BN63" s="3">
        <f t="shared" si="149"/>
        <v>10.93</v>
      </c>
      <c r="BO63" s="3">
        <f t="shared" si="150"/>
        <v>7.77</v>
      </c>
      <c r="BP63" s="3">
        <f t="shared" si="151"/>
        <v>6.45</v>
      </c>
      <c r="BQ63" s="3">
        <f t="shared" si="152"/>
        <v>4.91</v>
      </c>
      <c r="BR63" s="3">
        <f t="shared" si="153"/>
        <v>4.5</v>
      </c>
      <c r="BS63" s="3">
        <f t="shared" si="154"/>
        <v>3.74</v>
      </c>
      <c r="BU63" s="3" t="s">
        <v>1</v>
      </c>
      <c r="BV63" s="3" t="s">
        <v>11</v>
      </c>
      <c r="BW63" s="3">
        <f t="shared" si="155"/>
        <v>38.67</v>
      </c>
      <c r="BX63" s="3">
        <f t="shared" si="156"/>
        <v>11.47</v>
      </c>
      <c r="BY63" s="3">
        <f t="shared" si="157"/>
        <v>8.15</v>
      </c>
      <c r="BZ63" s="3">
        <f t="shared" si="158"/>
        <v>6.77</v>
      </c>
      <c r="CA63" s="3">
        <f t="shared" si="159"/>
        <v>5.15</v>
      </c>
      <c r="CB63" s="3">
        <f t="shared" si="160"/>
        <v>4.72</v>
      </c>
      <c r="CC63" s="3">
        <f t="shared" si="161"/>
        <v>3.92</v>
      </c>
    </row>
    <row r="64" spans="1:81" x14ac:dyDescent="0.25">
      <c r="A64" s="3" t="s">
        <v>1</v>
      </c>
      <c r="B64" s="3" t="s">
        <v>1</v>
      </c>
      <c r="C64" s="3">
        <f t="shared" si="184"/>
        <v>30.23</v>
      </c>
      <c r="D64" s="3">
        <f t="shared" si="184"/>
        <v>6.49</v>
      </c>
      <c r="E64" s="3">
        <f t="shared" si="184"/>
        <v>3.69</v>
      </c>
      <c r="F64" s="3">
        <f t="shared" si="184"/>
        <v>3.01</v>
      </c>
      <c r="G64" s="3">
        <f t="shared" si="184"/>
        <v>2.86</v>
      </c>
      <c r="H64" s="3">
        <f t="shared" si="184"/>
        <v>2.67</v>
      </c>
      <c r="I64" s="3">
        <f t="shared" si="184"/>
        <v>2.21</v>
      </c>
      <c r="K64" s="3">
        <f t="shared" ref="K64:Q64" si="189">K27</f>
        <v>22.75</v>
      </c>
      <c r="L64" s="3">
        <f t="shared" si="189"/>
        <v>4.8899999999999997</v>
      </c>
      <c r="M64" s="3">
        <f t="shared" si="189"/>
        <v>2.78</v>
      </c>
      <c r="N64" s="3">
        <f t="shared" si="189"/>
        <v>2.27</v>
      </c>
      <c r="O64" s="3">
        <f t="shared" si="189"/>
        <v>2.15</v>
      </c>
      <c r="P64" s="3">
        <f t="shared" si="189"/>
        <v>2.0099999999999998</v>
      </c>
      <c r="Q64" s="3">
        <f t="shared" si="189"/>
        <v>1.67</v>
      </c>
      <c r="S64" s="7">
        <f t="shared" si="109"/>
        <v>0.24743632153489914</v>
      </c>
      <c r="T64" s="7">
        <f t="shared" si="110"/>
        <v>0.24653312788906012</v>
      </c>
      <c r="U64" s="7">
        <f t="shared" si="111"/>
        <v>0.24661246612466126</v>
      </c>
      <c r="V64" s="7">
        <f t="shared" si="112"/>
        <v>0.24584717607973416</v>
      </c>
      <c r="W64" s="7">
        <f t="shared" si="169"/>
        <v>0.24825174825174823</v>
      </c>
      <c r="X64" s="7">
        <f t="shared" si="170"/>
        <v>0.2471910112359551</v>
      </c>
      <c r="Y64" s="7">
        <f t="shared" si="171"/>
        <v>0.24434389140271495</v>
      </c>
      <c r="AA64" s="3" t="s">
        <v>1</v>
      </c>
      <c r="AB64" s="3" t="s">
        <v>1</v>
      </c>
      <c r="AC64" s="3">
        <f t="shared" si="137"/>
        <v>31.080000000000002</v>
      </c>
      <c r="AD64" s="3">
        <f t="shared" si="116"/>
        <v>6.68</v>
      </c>
      <c r="AE64" s="3">
        <f t="shared" si="117"/>
        <v>3.8</v>
      </c>
      <c r="AF64" s="3">
        <f t="shared" si="118"/>
        <v>3.0999999999999996</v>
      </c>
      <c r="AG64" s="3">
        <f t="shared" si="119"/>
        <v>2.9499999999999997</v>
      </c>
      <c r="AH64" s="3">
        <f t="shared" si="120"/>
        <v>2.75</v>
      </c>
      <c r="AI64" s="3">
        <f t="shared" si="121"/>
        <v>2.2799999999999998</v>
      </c>
      <c r="AK64" s="3">
        <f t="shared" si="138"/>
        <v>22.75</v>
      </c>
      <c r="AL64" s="3">
        <f t="shared" si="139"/>
        <v>4.8899999999999997</v>
      </c>
      <c r="AM64" s="3">
        <f t="shared" si="122"/>
        <v>2.78</v>
      </c>
      <c r="AN64" s="3">
        <f t="shared" si="123"/>
        <v>2.27</v>
      </c>
      <c r="AO64" s="3">
        <f t="shared" si="124"/>
        <v>2.15</v>
      </c>
      <c r="AP64" s="3">
        <f t="shared" si="125"/>
        <v>2.0099999999999998</v>
      </c>
      <c r="AQ64" s="3">
        <f t="shared" si="126"/>
        <v>1.67</v>
      </c>
      <c r="AS64" s="7">
        <f t="shared" si="140"/>
        <v>0.26801801801801806</v>
      </c>
      <c r="AT64" s="7">
        <f t="shared" si="127"/>
        <v>0.26796407185628746</v>
      </c>
      <c r="AU64" s="7">
        <f t="shared" si="128"/>
        <v>0.268421052631579</v>
      </c>
      <c r="AV64" s="7">
        <f t="shared" si="129"/>
        <v>0.26774193548387093</v>
      </c>
      <c r="AW64" s="7">
        <f t="shared" si="130"/>
        <v>0.27118644067796605</v>
      </c>
      <c r="AX64" s="7">
        <f t="shared" si="131"/>
        <v>0.26909090909090916</v>
      </c>
      <c r="AY64" s="7">
        <f t="shared" si="132"/>
        <v>0.26754385964912275</v>
      </c>
      <c r="BA64" s="3" t="s">
        <v>1</v>
      </c>
      <c r="BB64" s="3" t="s">
        <v>1</v>
      </c>
      <c r="BC64" s="3">
        <f t="shared" si="141"/>
        <v>32.169999999999995</v>
      </c>
      <c r="BD64" s="3">
        <f t="shared" si="142"/>
        <v>6.92</v>
      </c>
      <c r="BE64" s="3">
        <f t="shared" si="143"/>
        <v>3.94</v>
      </c>
      <c r="BF64" s="3">
        <f t="shared" si="144"/>
        <v>3.21</v>
      </c>
      <c r="BG64" s="3">
        <f t="shared" si="145"/>
        <v>3.0599999999999996</v>
      </c>
      <c r="BH64" s="3">
        <f t="shared" si="146"/>
        <v>2.8499999999999996</v>
      </c>
      <c r="BI64" s="3">
        <f t="shared" si="147"/>
        <v>2.36</v>
      </c>
      <c r="BK64" s="3" t="s">
        <v>1</v>
      </c>
      <c r="BL64" s="3" t="s">
        <v>1</v>
      </c>
      <c r="BM64" s="3">
        <f t="shared" si="148"/>
        <v>33.200000000000003</v>
      </c>
      <c r="BN64" s="3">
        <f t="shared" si="149"/>
        <v>7.14</v>
      </c>
      <c r="BO64" s="3">
        <f t="shared" si="150"/>
        <v>4.07</v>
      </c>
      <c r="BP64" s="3">
        <f t="shared" si="151"/>
        <v>3.31</v>
      </c>
      <c r="BQ64" s="3">
        <f t="shared" si="152"/>
        <v>3.16</v>
      </c>
      <c r="BR64" s="3">
        <f t="shared" si="153"/>
        <v>2.94</v>
      </c>
      <c r="BS64" s="3">
        <f t="shared" si="154"/>
        <v>2.44</v>
      </c>
      <c r="BU64" s="3" t="s">
        <v>1</v>
      </c>
      <c r="BV64" s="3" t="s">
        <v>1</v>
      </c>
      <c r="BW64" s="3">
        <f t="shared" si="155"/>
        <v>34.83</v>
      </c>
      <c r="BX64" s="3">
        <f t="shared" si="156"/>
        <v>7.49</v>
      </c>
      <c r="BY64" s="3">
        <f t="shared" si="157"/>
        <v>4.2699999999999996</v>
      </c>
      <c r="BZ64" s="3">
        <f t="shared" si="158"/>
        <v>3.47</v>
      </c>
      <c r="CA64" s="3">
        <f t="shared" si="159"/>
        <v>3.31</v>
      </c>
      <c r="CB64" s="3">
        <f t="shared" si="160"/>
        <v>3.08</v>
      </c>
      <c r="CC64" s="3">
        <f t="shared" si="161"/>
        <v>2.56</v>
      </c>
    </row>
    <row r="65" spans="1:81" x14ac:dyDescent="0.25">
      <c r="A65" s="3" t="s">
        <v>1</v>
      </c>
      <c r="B65" s="3" t="s">
        <v>37</v>
      </c>
      <c r="C65" s="3">
        <f t="shared" si="184"/>
        <v>69.75</v>
      </c>
      <c r="D65" s="3">
        <f t="shared" si="184"/>
        <v>12.44</v>
      </c>
      <c r="E65" s="3">
        <f t="shared" si="184"/>
        <v>8.84</v>
      </c>
      <c r="F65" s="3">
        <f t="shared" si="184"/>
        <v>7.32</v>
      </c>
      <c r="G65" s="3">
        <f t="shared" si="184"/>
        <v>5.58</v>
      </c>
      <c r="H65" s="3">
        <f t="shared" si="184"/>
        <v>5.12</v>
      </c>
      <c r="I65" s="3">
        <f t="shared" si="184"/>
        <v>4.24</v>
      </c>
      <c r="K65" s="3">
        <f t="shared" ref="K65:Q65" si="190">K28</f>
        <v>52.5</v>
      </c>
      <c r="L65" s="3">
        <f t="shared" si="190"/>
        <v>9.36</v>
      </c>
      <c r="M65" s="3">
        <f t="shared" si="190"/>
        <v>6.65</v>
      </c>
      <c r="N65" s="3">
        <f t="shared" si="190"/>
        <v>5.51</v>
      </c>
      <c r="O65" s="3">
        <f t="shared" si="190"/>
        <v>4.2</v>
      </c>
      <c r="P65" s="3">
        <f t="shared" si="190"/>
        <v>3.85</v>
      </c>
      <c r="Q65" s="3">
        <f t="shared" si="190"/>
        <v>3.19</v>
      </c>
      <c r="S65" s="7">
        <f t="shared" si="109"/>
        <v>0.24731182795698925</v>
      </c>
      <c r="T65" s="7">
        <f t="shared" si="110"/>
        <v>0.247588424437299</v>
      </c>
      <c r="U65" s="7">
        <f t="shared" si="111"/>
        <v>0.24773755656108587</v>
      </c>
      <c r="V65" s="7">
        <f t="shared" si="112"/>
        <v>0.24726775956284164</v>
      </c>
      <c r="W65" s="7">
        <f t="shared" si="169"/>
        <v>0.24731182795698925</v>
      </c>
      <c r="X65" s="7">
        <f t="shared" si="170"/>
        <v>0.248046875</v>
      </c>
      <c r="Y65" s="7">
        <f t="shared" si="171"/>
        <v>0.24764150943396235</v>
      </c>
      <c r="AA65" s="3" t="s">
        <v>1</v>
      </c>
      <c r="AB65" s="3" t="s">
        <v>37</v>
      </c>
      <c r="AC65" s="3">
        <f t="shared" si="137"/>
        <v>71.710000000000008</v>
      </c>
      <c r="AD65" s="3">
        <f t="shared" si="116"/>
        <v>12.79</v>
      </c>
      <c r="AE65" s="3">
        <f t="shared" si="117"/>
        <v>9.09</v>
      </c>
      <c r="AF65" s="3">
        <f t="shared" si="118"/>
        <v>7.5299999999999994</v>
      </c>
      <c r="AG65" s="3">
        <f t="shared" si="119"/>
        <v>5.74</v>
      </c>
      <c r="AH65" s="3">
        <f t="shared" si="120"/>
        <v>5.27</v>
      </c>
      <c r="AI65" s="3">
        <f t="shared" si="121"/>
        <v>4.3599999999999994</v>
      </c>
      <c r="AK65" s="3">
        <f t="shared" si="138"/>
        <v>52.5</v>
      </c>
      <c r="AL65" s="3">
        <f t="shared" si="139"/>
        <v>9.36</v>
      </c>
      <c r="AM65" s="3">
        <f t="shared" si="122"/>
        <v>6.65</v>
      </c>
      <c r="AN65" s="3">
        <f t="shared" si="123"/>
        <v>5.51</v>
      </c>
      <c r="AO65" s="3">
        <f t="shared" si="124"/>
        <v>4.2</v>
      </c>
      <c r="AP65" s="3">
        <f t="shared" si="125"/>
        <v>3.85</v>
      </c>
      <c r="AQ65" s="3">
        <f t="shared" si="126"/>
        <v>3.19</v>
      </c>
      <c r="AS65" s="7">
        <f t="shared" si="140"/>
        <v>0.26788453493236652</v>
      </c>
      <c r="AT65" s="7">
        <f t="shared" si="127"/>
        <v>0.26817826426896008</v>
      </c>
      <c r="AU65" s="7">
        <f t="shared" si="128"/>
        <v>0.26842684268426842</v>
      </c>
      <c r="AV65" s="7">
        <f t="shared" si="129"/>
        <v>0.26826029216467462</v>
      </c>
      <c r="AW65" s="7">
        <f t="shared" si="130"/>
        <v>0.26829268292682928</v>
      </c>
      <c r="AX65" s="7">
        <f t="shared" si="131"/>
        <v>0.26944971537001894</v>
      </c>
      <c r="AY65" s="7">
        <f t="shared" si="132"/>
        <v>0.2683486238532109</v>
      </c>
      <c r="BA65" s="3" t="s">
        <v>1</v>
      </c>
      <c r="BB65" s="3" t="s">
        <v>37</v>
      </c>
      <c r="BC65" s="3">
        <f t="shared" si="141"/>
        <v>74.22</v>
      </c>
      <c r="BD65" s="3">
        <f t="shared" si="142"/>
        <v>13.24</v>
      </c>
      <c r="BE65" s="3">
        <f t="shared" si="143"/>
        <v>9.41</v>
      </c>
      <c r="BF65" s="3">
        <f t="shared" si="144"/>
        <v>7.8</v>
      </c>
      <c r="BG65" s="3">
        <f t="shared" si="145"/>
        <v>5.95</v>
      </c>
      <c r="BH65" s="3">
        <f t="shared" si="146"/>
        <v>5.46</v>
      </c>
      <c r="BI65" s="3">
        <f t="shared" si="147"/>
        <v>4.5199999999999996</v>
      </c>
      <c r="BK65" s="3" t="s">
        <v>1</v>
      </c>
      <c r="BL65" s="3" t="s">
        <v>37</v>
      </c>
      <c r="BM65" s="3">
        <f t="shared" si="148"/>
        <v>76.599999999999994</v>
      </c>
      <c r="BN65" s="3">
        <f t="shared" si="149"/>
        <v>13.66</v>
      </c>
      <c r="BO65" s="3">
        <f t="shared" si="150"/>
        <v>9.7100000000000009</v>
      </c>
      <c r="BP65" s="3">
        <f t="shared" si="151"/>
        <v>8.0500000000000007</v>
      </c>
      <c r="BQ65" s="3">
        <f t="shared" si="152"/>
        <v>6.14</v>
      </c>
      <c r="BR65" s="3">
        <f t="shared" si="153"/>
        <v>5.63</v>
      </c>
      <c r="BS65" s="3">
        <f t="shared" si="154"/>
        <v>4.66</v>
      </c>
      <c r="BU65" s="3" t="s">
        <v>1</v>
      </c>
      <c r="BV65" s="3" t="s">
        <v>37</v>
      </c>
      <c r="BW65" s="3">
        <f t="shared" si="155"/>
        <v>80.349999999999994</v>
      </c>
      <c r="BX65" s="3">
        <f t="shared" si="156"/>
        <v>14.33</v>
      </c>
      <c r="BY65" s="3">
        <f t="shared" si="157"/>
        <v>10.19</v>
      </c>
      <c r="BZ65" s="3">
        <f t="shared" si="158"/>
        <v>8.44</v>
      </c>
      <c r="CA65" s="3">
        <f t="shared" si="159"/>
        <v>6.44</v>
      </c>
      <c r="CB65" s="3">
        <f t="shared" si="160"/>
        <v>5.91</v>
      </c>
      <c r="CC65" s="3">
        <f t="shared" si="161"/>
        <v>4.8899999999999997</v>
      </c>
    </row>
    <row r="66" spans="1:81" x14ac:dyDescent="0.25">
      <c r="A66" s="3" t="s">
        <v>548</v>
      </c>
      <c r="B66" s="3" t="s">
        <v>35</v>
      </c>
      <c r="C66" s="3">
        <f t="shared" si="184"/>
        <v>33.57</v>
      </c>
      <c r="D66" s="3">
        <f t="shared" si="184"/>
        <v>9.9499999999999993</v>
      </c>
      <c r="E66" s="3">
        <f t="shared" si="184"/>
        <v>7.07</v>
      </c>
      <c r="F66" s="3">
        <f t="shared" si="184"/>
        <v>5.86</v>
      </c>
      <c r="G66" s="3">
        <f t="shared" si="184"/>
        <v>4.46</v>
      </c>
      <c r="H66" s="3">
        <f t="shared" si="184"/>
        <v>4.09</v>
      </c>
      <c r="I66" s="3">
        <f t="shared" si="184"/>
        <v>3.39</v>
      </c>
      <c r="K66" s="3">
        <f t="shared" ref="K66:Q66" si="191">K29</f>
        <v>25.27</v>
      </c>
      <c r="L66" s="3">
        <f t="shared" si="191"/>
        <v>7.49</v>
      </c>
      <c r="M66" s="3">
        <f t="shared" si="191"/>
        <v>5.32</v>
      </c>
      <c r="N66" s="3">
        <f t="shared" si="191"/>
        <v>4.41</v>
      </c>
      <c r="O66" s="3">
        <f t="shared" si="191"/>
        <v>3.36</v>
      </c>
      <c r="P66" s="3">
        <f t="shared" si="191"/>
        <v>3.08</v>
      </c>
      <c r="Q66" s="3">
        <f t="shared" si="191"/>
        <v>2.56</v>
      </c>
      <c r="S66" s="7">
        <f t="shared" si="109"/>
        <v>0.24724456359845104</v>
      </c>
      <c r="T66" s="7">
        <f t="shared" si="110"/>
        <v>0.24723618090452248</v>
      </c>
      <c r="U66" s="7">
        <f t="shared" si="111"/>
        <v>0.24752475247524752</v>
      </c>
      <c r="V66" s="7">
        <f t="shared" si="112"/>
        <v>0.24744027303754268</v>
      </c>
      <c r="W66" s="7">
        <f t="shared" ref="W66:W73" si="192">1-(O66/G66)</f>
        <v>0.24663677130044848</v>
      </c>
      <c r="X66" s="7">
        <f t="shared" ref="X66:X73" si="193">1-(P66/H66)</f>
        <v>0.24694376528117357</v>
      </c>
      <c r="Y66" s="7">
        <f t="shared" ref="Y66:Y73" si="194">1-(Q66/I66)</f>
        <v>0.24483775811209441</v>
      </c>
      <c r="AA66" s="3" t="s">
        <v>548</v>
      </c>
      <c r="AB66" s="3" t="s">
        <v>35</v>
      </c>
      <c r="AC66" s="3">
        <f t="shared" si="137"/>
        <v>34.51</v>
      </c>
      <c r="AD66" s="3">
        <f t="shared" si="116"/>
        <v>10.23</v>
      </c>
      <c r="AE66" s="3">
        <f t="shared" si="117"/>
        <v>7.27</v>
      </c>
      <c r="AF66" s="3">
        <f t="shared" si="118"/>
        <v>6.0299999999999994</v>
      </c>
      <c r="AG66" s="3">
        <f t="shared" si="119"/>
        <v>4.59</v>
      </c>
      <c r="AH66" s="3">
        <f t="shared" si="120"/>
        <v>4.21</v>
      </c>
      <c r="AI66" s="3">
        <f t="shared" si="121"/>
        <v>3.4899999999999998</v>
      </c>
      <c r="AK66" s="3">
        <f t="shared" si="138"/>
        <v>25.27</v>
      </c>
      <c r="AL66" s="3">
        <f t="shared" si="139"/>
        <v>7.49</v>
      </c>
      <c r="AM66" s="3">
        <f t="shared" si="122"/>
        <v>5.32</v>
      </c>
      <c r="AN66" s="3">
        <f t="shared" si="123"/>
        <v>4.41</v>
      </c>
      <c r="AO66" s="3">
        <f t="shared" si="124"/>
        <v>3.36</v>
      </c>
      <c r="AP66" s="3">
        <f t="shared" si="125"/>
        <v>3.08</v>
      </c>
      <c r="AQ66" s="3">
        <f t="shared" si="126"/>
        <v>2.56</v>
      </c>
      <c r="AS66" s="7">
        <f t="shared" si="140"/>
        <v>0.2677484787018255</v>
      </c>
      <c r="AT66" s="7">
        <f t="shared" si="127"/>
        <v>0.26783968719452589</v>
      </c>
      <c r="AU66" s="7">
        <f t="shared" si="128"/>
        <v>0.26822558459422274</v>
      </c>
      <c r="AV66" s="7">
        <f t="shared" si="129"/>
        <v>0.26865671641791034</v>
      </c>
      <c r="AW66" s="7">
        <f t="shared" si="130"/>
        <v>0.26797385620915037</v>
      </c>
      <c r="AX66" s="7">
        <f t="shared" si="131"/>
        <v>0.26840855106888362</v>
      </c>
      <c r="AY66" s="7">
        <f t="shared" si="132"/>
        <v>0.26647564469914031</v>
      </c>
      <c r="BA66" s="3" t="s">
        <v>548</v>
      </c>
      <c r="BB66" s="3" t="s">
        <v>35</v>
      </c>
      <c r="BC66" s="3">
        <f t="shared" si="141"/>
        <v>35.72</v>
      </c>
      <c r="BD66" s="3">
        <f t="shared" si="142"/>
        <v>10.59</v>
      </c>
      <c r="BE66" s="3">
        <f t="shared" si="143"/>
        <v>7.5299999999999994</v>
      </c>
      <c r="BF66" s="3">
        <f t="shared" si="144"/>
        <v>6.25</v>
      </c>
      <c r="BG66" s="3">
        <f t="shared" si="145"/>
        <v>4.76</v>
      </c>
      <c r="BH66" s="3">
        <f t="shared" si="146"/>
        <v>4.3599999999999994</v>
      </c>
      <c r="BI66" s="3">
        <f t="shared" si="147"/>
        <v>3.6199999999999997</v>
      </c>
      <c r="BK66" s="3" t="s">
        <v>548</v>
      </c>
      <c r="BL66" s="3" t="s">
        <v>35</v>
      </c>
      <c r="BM66" s="3">
        <f t="shared" si="148"/>
        <v>36.86</v>
      </c>
      <c r="BN66" s="3">
        <f t="shared" si="149"/>
        <v>10.93</v>
      </c>
      <c r="BO66" s="3">
        <f t="shared" si="150"/>
        <v>7.77</v>
      </c>
      <c r="BP66" s="3">
        <f t="shared" si="151"/>
        <v>6.45</v>
      </c>
      <c r="BQ66" s="3">
        <f t="shared" si="152"/>
        <v>4.91</v>
      </c>
      <c r="BR66" s="3">
        <f t="shared" si="153"/>
        <v>4.5</v>
      </c>
      <c r="BS66" s="3">
        <f t="shared" si="154"/>
        <v>3.74</v>
      </c>
      <c r="BU66" s="3" t="s">
        <v>548</v>
      </c>
      <c r="BV66" s="3" t="s">
        <v>35</v>
      </c>
      <c r="BW66" s="3">
        <f t="shared" si="155"/>
        <v>38.67</v>
      </c>
      <c r="BX66" s="3">
        <f t="shared" si="156"/>
        <v>11.47</v>
      </c>
      <c r="BY66" s="3">
        <f t="shared" si="157"/>
        <v>8.15</v>
      </c>
      <c r="BZ66" s="3">
        <f t="shared" si="158"/>
        <v>6.77</v>
      </c>
      <c r="CA66" s="3">
        <f t="shared" si="159"/>
        <v>5.15</v>
      </c>
      <c r="CB66" s="3">
        <f t="shared" si="160"/>
        <v>4.72</v>
      </c>
      <c r="CC66" s="3">
        <f t="shared" si="161"/>
        <v>3.92</v>
      </c>
    </row>
    <row r="67" spans="1:81" x14ac:dyDescent="0.25">
      <c r="A67" s="3" t="s">
        <v>548</v>
      </c>
      <c r="B67" s="3" t="s">
        <v>36</v>
      </c>
      <c r="C67" s="3">
        <f t="shared" si="184"/>
        <v>44.64</v>
      </c>
      <c r="D67" s="3">
        <f t="shared" si="184"/>
        <v>10.95</v>
      </c>
      <c r="E67" s="3">
        <f t="shared" si="184"/>
        <v>7.77</v>
      </c>
      <c r="F67" s="3">
        <f t="shared" si="184"/>
        <v>6.44</v>
      </c>
      <c r="G67" s="3">
        <f t="shared" si="184"/>
        <v>4.91</v>
      </c>
      <c r="H67" s="3">
        <f t="shared" si="184"/>
        <v>4.5</v>
      </c>
      <c r="I67" s="3">
        <f t="shared" si="184"/>
        <v>3.73</v>
      </c>
      <c r="K67" s="3">
        <f t="shared" ref="K67:Q67" si="195">K30</f>
        <v>33.6</v>
      </c>
      <c r="L67" s="3">
        <f t="shared" si="195"/>
        <v>8.24</v>
      </c>
      <c r="M67" s="3">
        <f t="shared" si="195"/>
        <v>5.85</v>
      </c>
      <c r="N67" s="3">
        <f t="shared" si="195"/>
        <v>4.8499999999999996</v>
      </c>
      <c r="O67" s="3">
        <f t="shared" si="195"/>
        <v>3.7</v>
      </c>
      <c r="P67" s="3">
        <f t="shared" si="195"/>
        <v>3.39</v>
      </c>
      <c r="Q67" s="3">
        <f t="shared" si="195"/>
        <v>2.81</v>
      </c>
      <c r="S67" s="7">
        <f t="shared" si="109"/>
        <v>0.24731182795698925</v>
      </c>
      <c r="T67" s="7">
        <f t="shared" si="110"/>
        <v>0.24748858447488575</v>
      </c>
      <c r="U67" s="7">
        <f t="shared" si="111"/>
        <v>0.24710424710424705</v>
      </c>
      <c r="V67" s="7">
        <f t="shared" si="112"/>
        <v>0.24689440993788825</v>
      </c>
      <c r="W67" s="7">
        <f t="shared" si="192"/>
        <v>0.24643584521384931</v>
      </c>
      <c r="X67" s="7">
        <f t="shared" si="193"/>
        <v>0.24666666666666659</v>
      </c>
      <c r="Y67" s="7">
        <f t="shared" si="194"/>
        <v>0.24664879356568359</v>
      </c>
      <c r="AA67" s="3" t="s">
        <v>548</v>
      </c>
      <c r="AB67" s="3" t="s">
        <v>36</v>
      </c>
      <c r="AC67" s="3">
        <f t="shared" si="137"/>
        <v>45.89</v>
      </c>
      <c r="AD67" s="3">
        <f t="shared" si="116"/>
        <v>11.26</v>
      </c>
      <c r="AE67" s="3">
        <f t="shared" si="117"/>
        <v>7.99</v>
      </c>
      <c r="AF67" s="3">
        <f t="shared" si="118"/>
        <v>6.63</v>
      </c>
      <c r="AG67" s="3">
        <f t="shared" si="119"/>
        <v>5.05</v>
      </c>
      <c r="AH67" s="3">
        <f t="shared" si="120"/>
        <v>4.63</v>
      </c>
      <c r="AI67" s="3">
        <f t="shared" si="121"/>
        <v>3.84</v>
      </c>
      <c r="AK67" s="3">
        <f t="shared" si="138"/>
        <v>33.6</v>
      </c>
      <c r="AL67" s="3">
        <f t="shared" si="139"/>
        <v>8.24</v>
      </c>
      <c r="AM67" s="3">
        <f t="shared" si="122"/>
        <v>5.85</v>
      </c>
      <c r="AN67" s="3">
        <f t="shared" si="123"/>
        <v>4.8499999999999996</v>
      </c>
      <c r="AO67" s="3">
        <f t="shared" si="124"/>
        <v>3.7</v>
      </c>
      <c r="AP67" s="3">
        <f t="shared" si="125"/>
        <v>3.39</v>
      </c>
      <c r="AQ67" s="3">
        <f t="shared" si="126"/>
        <v>2.81</v>
      </c>
      <c r="AS67" s="7">
        <f t="shared" si="140"/>
        <v>0.26781433863586834</v>
      </c>
      <c r="AT67" s="7">
        <f t="shared" si="127"/>
        <v>0.26820603907637652</v>
      </c>
      <c r="AU67" s="7">
        <f t="shared" si="128"/>
        <v>0.2678347934918649</v>
      </c>
      <c r="AV67" s="7">
        <f t="shared" si="129"/>
        <v>0.26847662141779793</v>
      </c>
      <c r="AW67" s="7">
        <f t="shared" si="130"/>
        <v>0.26732673267326723</v>
      </c>
      <c r="AX67" s="7">
        <f t="shared" si="131"/>
        <v>0.26781857451403879</v>
      </c>
      <c r="AY67" s="7">
        <f t="shared" si="132"/>
        <v>0.26822916666666663</v>
      </c>
      <c r="BA67" s="3" t="s">
        <v>548</v>
      </c>
      <c r="BB67" s="3" t="s">
        <v>36</v>
      </c>
      <c r="BC67" s="3">
        <f t="shared" si="141"/>
        <v>47.5</v>
      </c>
      <c r="BD67" s="3">
        <f t="shared" si="142"/>
        <v>11.66</v>
      </c>
      <c r="BE67" s="3">
        <f t="shared" si="143"/>
        <v>8.27</v>
      </c>
      <c r="BF67" s="3">
        <f t="shared" si="144"/>
        <v>6.87</v>
      </c>
      <c r="BG67" s="3">
        <f t="shared" si="145"/>
        <v>5.2299999999999995</v>
      </c>
      <c r="BH67" s="3">
        <f t="shared" si="146"/>
        <v>4.8</v>
      </c>
      <c r="BI67" s="3">
        <f t="shared" si="147"/>
        <v>3.98</v>
      </c>
      <c r="BK67" s="3" t="s">
        <v>548</v>
      </c>
      <c r="BL67" s="3" t="s">
        <v>36</v>
      </c>
      <c r="BM67" s="3">
        <f t="shared" si="148"/>
        <v>49.02</v>
      </c>
      <c r="BN67" s="3">
        <f t="shared" si="149"/>
        <v>12.03</v>
      </c>
      <c r="BO67" s="3">
        <f t="shared" si="150"/>
        <v>8.5299999999999994</v>
      </c>
      <c r="BP67" s="3">
        <f t="shared" si="151"/>
        <v>7.09</v>
      </c>
      <c r="BQ67" s="3">
        <f t="shared" si="152"/>
        <v>5.4</v>
      </c>
      <c r="BR67" s="3">
        <f t="shared" si="153"/>
        <v>4.95</v>
      </c>
      <c r="BS67" s="3">
        <f t="shared" si="154"/>
        <v>4.1100000000000003</v>
      </c>
      <c r="BU67" s="3" t="s">
        <v>548</v>
      </c>
      <c r="BV67" s="3" t="s">
        <v>36</v>
      </c>
      <c r="BW67" s="3">
        <f t="shared" si="155"/>
        <v>51.42</v>
      </c>
      <c r="BX67" s="3">
        <f t="shared" si="156"/>
        <v>12.62</v>
      </c>
      <c r="BY67" s="3">
        <f t="shared" si="157"/>
        <v>8.9499999999999993</v>
      </c>
      <c r="BZ67" s="3">
        <f t="shared" si="158"/>
        <v>7.44</v>
      </c>
      <c r="CA67" s="3">
        <f t="shared" si="159"/>
        <v>5.66</v>
      </c>
      <c r="CB67" s="3">
        <f t="shared" si="160"/>
        <v>5.19</v>
      </c>
      <c r="CC67" s="3">
        <f t="shared" si="161"/>
        <v>4.3099999999999996</v>
      </c>
    </row>
    <row r="68" spans="1:81" x14ac:dyDescent="0.25">
      <c r="A68" s="3" t="s">
        <v>548</v>
      </c>
      <c r="B68" s="3" t="s">
        <v>37</v>
      </c>
      <c r="C68" s="3">
        <f t="shared" si="184"/>
        <v>55.8</v>
      </c>
      <c r="D68" s="3">
        <f t="shared" si="184"/>
        <v>11.44</v>
      </c>
      <c r="E68" s="3">
        <f t="shared" si="184"/>
        <v>8.1300000000000008</v>
      </c>
      <c r="F68" s="3">
        <f t="shared" si="184"/>
        <v>6.74</v>
      </c>
      <c r="G68" s="3">
        <f t="shared" si="184"/>
        <v>5.13</v>
      </c>
      <c r="H68" s="3">
        <f t="shared" si="184"/>
        <v>4.71</v>
      </c>
      <c r="I68" s="3">
        <f t="shared" si="184"/>
        <v>3.9</v>
      </c>
      <c r="K68" s="3">
        <f t="shared" ref="K68:Q68" si="196">K31</f>
        <v>42</v>
      </c>
      <c r="L68" s="3">
        <f t="shared" si="196"/>
        <v>8.61</v>
      </c>
      <c r="M68" s="3">
        <f t="shared" si="196"/>
        <v>6.12</v>
      </c>
      <c r="N68" s="3">
        <f t="shared" si="196"/>
        <v>5.07</v>
      </c>
      <c r="O68" s="3">
        <f t="shared" si="196"/>
        <v>3.86</v>
      </c>
      <c r="P68" s="3">
        <f t="shared" si="196"/>
        <v>3.54</v>
      </c>
      <c r="Q68" s="3">
        <f t="shared" si="196"/>
        <v>2.94</v>
      </c>
      <c r="S68" s="7">
        <f t="shared" si="109"/>
        <v>0.24731182795698925</v>
      </c>
      <c r="T68" s="7">
        <f t="shared" si="110"/>
        <v>0.2473776223776224</v>
      </c>
      <c r="U68" s="7">
        <f t="shared" si="111"/>
        <v>0.24723247232472334</v>
      </c>
      <c r="V68" s="7">
        <f t="shared" si="112"/>
        <v>0.24777448071216612</v>
      </c>
      <c r="W68" s="7">
        <f t="shared" si="192"/>
        <v>0.24756335282651076</v>
      </c>
      <c r="X68" s="7">
        <f t="shared" si="193"/>
        <v>0.24840764331210186</v>
      </c>
      <c r="Y68" s="7">
        <f t="shared" si="194"/>
        <v>0.24615384615384617</v>
      </c>
      <c r="AA68" s="3" t="s">
        <v>548</v>
      </c>
      <c r="AB68" s="3" t="s">
        <v>37</v>
      </c>
      <c r="AC68" s="3">
        <f t="shared" si="137"/>
        <v>57.37</v>
      </c>
      <c r="AD68" s="3">
        <f t="shared" si="116"/>
        <v>11.77</v>
      </c>
      <c r="AE68" s="3">
        <f t="shared" si="117"/>
        <v>8.36</v>
      </c>
      <c r="AF68" s="3">
        <f t="shared" si="118"/>
        <v>6.93</v>
      </c>
      <c r="AG68" s="3">
        <f t="shared" si="119"/>
        <v>5.2799999999999994</v>
      </c>
      <c r="AH68" s="3">
        <f t="shared" si="120"/>
        <v>4.8499999999999996</v>
      </c>
      <c r="AI68" s="3">
        <f t="shared" si="121"/>
        <v>4.01</v>
      </c>
      <c r="AK68" s="3">
        <f t="shared" si="138"/>
        <v>42</v>
      </c>
      <c r="AL68" s="3">
        <f t="shared" si="139"/>
        <v>8.61</v>
      </c>
      <c r="AM68" s="3">
        <f t="shared" si="122"/>
        <v>6.12</v>
      </c>
      <c r="AN68" s="3">
        <f t="shared" si="123"/>
        <v>5.07</v>
      </c>
      <c r="AO68" s="3">
        <f t="shared" si="124"/>
        <v>3.86</v>
      </c>
      <c r="AP68" s="3">
        <f t="shared" si="125"/>
        <v>3.54</v>
      </c>
      <c r="AQ68" s="3">
        <f t="shared" si="126"/>
        <v>2.94</v>
      </c>
      <c r="AS68" s="7">
        <f t="shared" si="140"/>
        <v>0.26791005752135255</v>
      </c>
      <c r="AT68" s="7">
        <f t="shared" si="127"/>
        <v>0.26847918436703488</v>
      </c>
      <c r="AU68" s="7">
        <f t="shared" si="128"/>
        <v>0.26794258373205737</v>
      </c>
      <c r="AV68" s="7">
        <f t="shared" si="129"/>
        <v>0.2683982683982683</v>
      </c>
      <c r="AW68" s="7">
        <f t="shared" si="130"/>
        <v>0.26893939393939392</v>
      </c>
      <c r="AX68" s="7">
        <f t="shared" si="131"/>
        <v>0.27010309278350508</v>
      </c>
      <c r="AY68" s="7">
        <f t="shared" si="132"/>
        <v>0.26683291770573558</v>
      </c>
      <c r="BA68" s="3" t="s">
        <v>548</v>
      </c>
      <c r="BB68" s="3" t="s">
        <v>37</v>
      </c>
      <c r="BC68" s="3">
        <f t="shared" si="141"/>
        <v>59.379999999999995</v>
      </c>
      <c r="BD68" s="3">
        <f t="shared" si="142"/>
        <v>12.19</v>
      </c>
      <c r="BE68" s="3">
        <f t="shared" si="143"/>
        <v>8.66</v>
      </c>
      <c r="BF68" s="3">
        <f t="shared" si="144"/>
        <v>7.18</v>
      </c>
      <c r="BG68" s="3">
        <f t="shared" si="145"/>
        <v>5.47</v>
      </c>
      <c r="BH68" s="3">
        <f t="shared" si="146"/>
        <v>5.0199999999999996</v>
      </c>
      <c r="BI68" s="3">
        <f t="shared" si="147"/>
        <v>4.16</v>
      </c>
      <c r="BK68" s="3" t="s">
        <v>548</v>
      </c>
      <c r="BL68" s="3" t="s">
        <v>37</v>
      </c>
      <c r="BM68" s="3">
        <f t="shared" si="148"/>
        <v>61.28</v>
      </c>
      <c r="BN68" s="3">
        <f t="shared" si="149"/>
        <v>12.58</v>
      </c>
      <c r="BO68" s="3">
        <f t="shared" si="150"/>
        <v>8.94</v>
      </c>
      <c r="BP68" s="3">
        <f t="shared" si="151"/>
        <v>7.41</v>
      </c>
      <c r="BQ68" s="3">
        <f t="shared" si="152"/>
        <v>5.65</v>
      </c>
      <c r="BR68" s="3">
        <f t="shared" si="153"/>
        <v>5.18</v>
      </c>
      <c r="BS68" s="3">
        <f t="shared" si="154"/>
        <v>4.29</v>
      </c>
      <c r="BU68" s="3" t="s">
        <v>548</v>
      </c>
      <c r="BV68" s="3" t="s">
        <v>37</v>
      </c>
      <c r="BW68" s="3">
        <f t="shared" si="155"/>
        <v>64.28</v>
      </c>
      <c r="BX68" s="3">
        <f t="shared" si="156"/>
        <v>13.2</v>
      </c>
      <c r="BY68" s="3">
        <f t="shared" si="157"/>
        <v>9.3800000000000008</v>
      </c>
      <c r="BZ68" s="3">
        <f t="shared" si="158"/>
        <v>7.77</v>
      </c>
      <c r="CA68" s="3">
        <f t="shared" si="159"/>
        <v>5.93</v>
      </c>
      <c r="CB68" s="3">
        <f t="shared" si="160"/>
        <v>5.43</v>
      </c>
      <c r="CC68" s="3">
        <f t="shared" si="161"/>
        <v>4.5</v>
      </c>
    </row>
    <row r="69" spans="1:81" x14ac:dyDescent="0.25">
      <c r="A69" s="3" t="s">
        <v>548</v>
      </c>
      <c r="B69" s="3" t="s">
        <v>9</v>
      </c>
      <c r="C69" s="3">
        <f t="shared" si="184"/>
        <v>35.25</v>
      </c>
      <c r="D69" s="3">
        <f t="shared" si="184"/>
        <v>10.45</v>
      </c>
      <c r="E69" s="3">
        <f t="shared" si="184"/>
        <v>7.42</v>
      </c>
      <c r="F69" s="3">
        <f t="shared" si="184"/>
        <v>6.15</v>
      </c>
      <c r="G69" s="3">
        <f t="shared" si="184"/>
        <v>4.6900000000000004</v>
      </c>
      <c r="H69" s="3">
        <f t="shared" si="184"/>
        <v>4.3</v>
      </c>
      <c r="I69" s="3">
        <f t="shared" si="184"/>
        <v>3.56</v>
      </c>
      <c r="K69" s="3">
        <f t="shared" ref="K69:Q69" si="197">K32</f>
        <v>26.53</v>
      </c>
      <c r="L69" s="3">
        <f t="shared" si="197"/>
        <v>7.86</v>
      </c>
      <c r="M69" s="3">
        <f t="shared" si="197"/>
        <v>5.59</v>
      </c>
      <c r="N69" s="3">
        <f t="shared" si="197"/>
        <v>4.63</v>
      </c>
      <c r="O69" s="3">
        <f t="shared" si="197"/>
        <v>3.53</v>
      </c>
      <c r="P69" s="3">
        <f t="shared" si="197"/>
        <v>3.23</v>
      </c>
      <c r="Q69" s="3">
        <f t="shared" si="197"/>
        <v>2.68</v>
      </c>
      <c r="S69" s="7">
        <f t="shared" si="109"/>
        <v>0.24737588652482267</v>
      </c>
      <c r="T69" s="7">
        <f t="shared" si="110"/>
        <v>0.24784688995215298</v>
      </c>
      <c r="U69" s="7">
        <f t="shared" si="111"/>
        <v>0.24663072776280326</v>
      </c>
      <c r="V69" s="7">
        <f t="shared" si="112"/>
        <v>0.24715447154471548</v>
      </c>
      <c r="W69" s="7">
        <f t="shared" si="192"/>
        <v>0.24733475479744149</v>
      </c>
      <c r="X69" s="7">
        <f t="shared" si="193"/>
        <v>0.24883720930232556</v>
      </c>
      <c r="Y69" s="7">
        <f t="shared" si="194"/>
        <v>0.24719101123595499</v>
      </c>
      <c r="AA69" s="3" t="s">
        <v>548</v>
      </c>
      <c r="AB69" s="3" t="s">
        <v>9</v>
      </c>
      <c r="AC69" s="3">
        <f t="shared" si="137"/>
        <v>36.239999999999995</v>
      </c>
      <c r="AD69" s="3">
        <f t="shared" si="116"/>
        <v>10.75</v>
      </c>
      <c r="AE69" s="3">
        <f t="shared" si="117"/>
        <v>7.63</v>
      </c>
      <c r="AF69" s="3">
        <f t="shared" si="118"/>
        <v>6.33</v>
      </c>
      <c r="AG69" s="3">
        <f t="shared" si="119"/>
        <v>4.83</v>
      </c>
      <c r="AH69" s="3">
        <f t="shared" si="120"/>
        <v>4.43</v>
      </c>
      <c r="AI69" s="3">
        <f t="shared" si="121"/>
        <v>3.6599999999999997</v>
      </c>
      <c r="AK69" s="3">
        <f t="shared" si="138"/>
        <v>26.53</v>
      </c>
      <c r="AL69" s="3">
        <f t="shared" si="139"/>
        <v>7.86</v>
      </c>
      <c r="AM69" s="3">
        <f t="shared" si="122"/>
        <v>5.59</v>
      </c>
      <c r="AN69" s="3">
        <f t="shared" si="123"/>
        <v>4.63</v>
      </c>
      <c r="AO69" s="3">
        <f t="shared" si="124"/>
        <v>3.53</v>
      </c>
      <c r="AP69" s="3">
        <f t="shared" si="125"/>
        <v>3.23</v>
      </c>
      <c r="AQ69" s="3">
        <f t="shared" si="126"/>
        <v>2.68</v>
      </c>
      <c r="AS69" s="7">
        <f t="shared" si="140"/>
        <v>0.26793598233995575</v>
      </c>
      <c r="AT69" s="7">
        <f t="shared" si="127"/>
        <v>0.26883720930232557</v>
      </c>
      <c r="AU69" s="7">
        <f t="shared" si="128"/>
        <v>0.26736566186107469</v>
      </c>
      <c r="AV69" s="7">
        <f t="shared" si="129"/>
        <v>0.26856240126382314</v>
      </c>
      <c r="AW69" s="7">
        <f t="shared" si="130"/>
        <v>0.26915113871635621</v>
      </c>
      <c r="AX69" s="7">
        <f t="shared" si="131"/>
        <v>0.27088036117381487</v>
      </c>
      <c r="AY69" s="7">
        <f t="shared" si="132"/>
        <v>0.26775956284152991</v>
      </c>
      <c r="BA69" s="3" t="s">
        <v>548</v>
      </c>
      <c r="BB69" s="3" t="s">
        <v>9</v>
      </c>
      <c r="BC69" s="3">
        <f t="shared" si="141"/>
        <v>37.51</v>
      </c>
      <c r="BD69" s="3">
        <f t="shared" si="142"/>
        <v>11.129999999999999</v>
      </c>
      <c r="BE69" s="3">
        <f t="shared" si="143"/>
        <v>7.8999999999999995</v>
      </c>
      <c r="BF69" s="3">
        <f t="shared" si="144"/>
        <v>6.56</v>
      </c>
      <c r="BG69" s="3">
        <f t="shared" si="145"/>
        <v>5</v>
      </c>
      <c r="BH69" s="3">
        <f t="shared" si="146"/>
        <v>4.59</v>
      </c>
      <c r="BI69" s="3">
        <f t="shared" si="147"/>
        <v>3.7899999999999996</v>
      </c>
      <c r="BK69" s="3" t="s">
        <v>548</v>
      </c>
      <c r="BL69" s="3" t="s">
        <v>9</v>
      </c>
      <c r="BM69" s="3">
        <f t="shared" si="148"/>
        <v>38.71</v>
      </c>
      <c r="BN69" s="3">
        <f t="shared" si="149"/>
        <v>11.49</v>
      </c>
      <c r="BO69" s="3">
        <f t="shared" si="150"/>
        <v>8.15</v>
      </c>
      <c r="BP69" s="3">
        <f t="shared" si="151"/>
        <v>6.77</v>
      </c>
      <c r="BQ69" s="3">
        <f t="shared" si="152"/>
        <v>5.16</v>
      </c>
      <c r="BR69" s="3">
        <f t="shared" si="153"/>
        <v>4.74</v>
      </c>
      <c r="BS69" s="3">
        <f t="shared" si="154"/>
        <v>3.91</v>
      </c>
      <c r="BU69" s="3" t="s">
        <v>548</v>
      </c>
      <c r="BV69" s="3" t="s">
        <v>9</v>
      </c>
      <c r="BW69" s="3">
        <f t="shared" si="155"/>
        <v>40.61</v>
      </c>
      <c r="BX69" s="3">
        <f t="shared" si="156"/>
        <v>12.05</v>
      </c>
      <c r="BY69" s="3">
        <f t="shared" si="157"/>
        <v>8.5500000000000007</v>
      </c>
      <c r="BZ69" s="3">
        <f t="shared" si="158"/>
        <v>7.1</v>
      </c>
      <c r="CA69" s="3">
        <f t="shared" si="159"/>
        <v>5.41</v>
      </c>
      <c r="CB69" s="3">
        <f t="shared" si="160"/>
        <v>4.97</v>
      </c>
      <c r="CC69" s="3">
        <f t="shared" si="161"/>
        <v>4.0999999999999996</v>
      </c>
    </row>
    <row r="70" spans="1:81" x14ac:dyDescent="0.25">
      <c r="A70" s="3" t="s">
        <v>548</v>
      </c>
      <c r="B70" s="3" t="s">
        <v>34</v>
      </c>
      <c r="C70" s="3">
        <f t="shared" ref="C70:I70" si="198">ROUND(C33*(1-$B$38),2)</f>
        <v>35.25</v>
      </c>
      <c r="D70" s="3">
        <f t="shared" si="198"/>
        <v>10.45</v>
      </c>
      <c r="E70" s="3">
        <f t="shared" si="198"/>
        <v>7.42</v>
      </c>
      <c r="F70" s="3">
        <f t="shared" si="198"/>
        <v>6.15</v>
      </c>
      <c r="G70" s="3">
        <f t="shared" si="198"/>
        <v>4.6900000000000004</v>
      </c>
      <c r="H70" s="3">
        <f t="shared" si="198"/>
        <v>4.3</v>
      </c>
      <c r="I70" s="3">
        <f t="shared" si="198"/>
        <v>3.56</v>
      </c>
      <c r="K70" s="3">
        <f t="shared" ref="K70:Q70" si="199">K33</f>
        <v>26.53</v>
      </c>
      <c r="L70" s="3">
        <f t="shared" si="199"/>
        <v>7.86</v>
      </c>
      <c r="M70" s="3">
        <f t="shared" si="199"/>
        <v>5.59</v>
      </c>
      <c r="N70" s="3">
        <f t="shared" si="199"/>
        <v>4.63</v>
      </c>
      <c r="O70" s="3">
        <f t="shared" si="199"/>
        <v>3.53</v>
      </c>
      <c r="P70" s="3">
        <f t="shared" si="199"/>
        <v>3.23</v>
      </c>
      <c r="Q70" s="3">
        <f t="shared" si="199"/>
        <v>2.68</v>
      </c>
      <c r="S70" s="7">
        <f t="shared" ref="S70:V70" si="200">1-(K70/C70)</f>
        <v>0.24737588652482267</v>
      </c>
      <c r="T70" s="7">
        <f t="shared" si="200"/>
        <v>0.24784688995215298</v>
      </c>
      <c r="U70" s="7">
        <f t="shared" si="200"/>
        <v>0.24663072776280326</v>
      </c>
      <c r="V70" s="7">
        <f t="shared" si="200"/>
        <v>0.24715447154471548</v>
      </c>
      <c r="W70" s="7">
        <f t="shared" ref="W70" si="201">1-(O70/G70)</f>
        <v>0.24733475479744149</v>
      </c>
      <c r="X70" s="7">
        <f t="shared" ref="X70" si="202">1-(P70/H70)</f>
        <v>0.24883720930232556</v>
      </c>
      <c r="Y70" s="7">
        <f t="shared" ref="Y70" si="203">1-(Q70/I70)</f>
        <v>0.24719101123595499</v>
      </c>
      <c r="AA70" s="3" t="s">
        <v>548</v>
      </c>
      <c r="AB70" s="3" t="s">
        <v>34</v>
      </c>
      <c r="AC70" s="3">
        <f t="shared" si="137"/>
        <v>36.239999999999995</v>
      </c>
      <c r="AD70" s="3">
        <f t="shared" si="116"/>
        <v>10.75</v>
      </c>
      <c r="AE70" s="3">
        <f t="shared" si="117"/>
        <v>7.63</v>
      </c>
      <c r="AF70" s="3">
        <f t="shared" si="118"/>
        <v>6.33</v>
      </c>
      <c r="AG70" s="3">
        <f t="shared" si="119"/>
        <v>4.83</v>
      </c>
      <c r="AH70" s="3">
        <f t="shared" si="120"/>
        <v>4.43</v>
      </c>
      <c r="AI70" s="3">
        <f t="shared" si="121"/>
        <v>3.6599999999999997</v>
      </c>
      <c r="AK70" s="3">
        <f t="shared" si="138"/>
        <v>26.53</v>
      </c>
      <c r="AL70" s="3">
        <f t="shared" si="139"/>
        <v>7.86</v>
      </c>
      <c r="AM70" s="3">
        <f t="shared" si="122"/>
        <v>5.59</v>
      </c>
      <c r="AN70" s="3">
        <f t="shared" si="123"/>
        <v>4.63</v>
      </c>
      <c r="AO70" s="3">
        <f t="shared" si="124"/>
        <v>3.53</v>
      </c>
      <c r="AP70" s="3">
        <f t="shared" si="125"/>
        <v>3.23</v>
      </c>
      <c r="AQ70" s="3">
        <f t="shared" si="126"/>
        <v>2.68</v>
      </c>
      <c r="AS70" s="7">
        <f t="shared" si="140"/>
        <v>0.26793598233995575</v>
      </c>
      <c r="AT70" s="7">
        <f t="shared" si="127"/>
        <v>0.26883720930232557</v>
      </c>
      <c r="AU70" s="7">
        <f t="shared" si="128"/>
        <v>0.26736566186107469</v>
      </c>
      <c r="AV70" s="7">
        <f t="shared" si="129"/>
        <v>0.26856240126382314</v>
      </c>
      <c r="AW70" s="7">
        <f t="shared" si="130"/>
        <v>0.26915113871635621</v>
      </c>
      <c r="AX70" s="7">
        <f t="shared" si="131"/>
        <v>0.27088036117381487</v>
      </c>
      <c r="AY70" s="7">
        <f t="shared" si="132"/>
        <v>0.26775956284152991</v>
      </c>
      <c r="BA70" s="3" t="s">
        <v>548</v>
      </c>
      <c r="BB70" s="3" t="s">
        <v>34</v>
      </c>
      <c r="BC70" s="3">
        <f t="shared" si="141"/>
        <v>37.51</v>
      </c>
      <c r="BD70" s="3">
        <f t="shared" si="142"/>
        <v>11.129999999999999</v>
      </c>
      <c r="BE70" s="3">
        <f t="shared" si="143"/>
        <v>7.8999999999999995</v>
      </c>
      <c r="BF70" s="3">
        <f t="shared" si="144"/>
        <v>6.56</v>
      </c>
      <c r="BG70" s="3">
        <f t="shared" si="145"/>
        <v>5</v>
      </c>
      <c r="BH70" s="3">
        <f t="shared" si="146"/>
        <v>4.59</v>
      </c>
      <c r="BI70" s="3">
        <f t="shared" si="147"/>
        <v>3.7899999999999996</v>
      </c>
      <c r="BK70" s="3" t="s">
        <v>548</v>
      </c>
      <c r="BL70" s="3" t="s">
        <v>34</v>
      </c>
      <c r="BM70" s="3">
        <f t="shared" si="148"/>
        <v>38.71</v>
      </c>
      <c r="BN70" s="3">
        <f t="shared" si="149"/>
        <v>11.49</v>
      </c>
      <c r="BO70" s="3">
        <f t="shared" si="150"/>
        <v>8.15</v>
      </c>
      <c r="BP70" s="3">
        <f t="shared" si="151"/>
        <v>6.77</v>
      </c>
      <c r="BQ70" s="3">
        <f t="shared" si="152"/>
        <v>5.16</v>
      </c>
      <c r="BR70" s="3">
        <f t="shared" si="153"/>
        <v>4.74</v>
      </c>
      <c r="BS70" s="3">
        <f t="shared" si="154"/>
        <v>3.91</v>
      </c>
      <c r="BU70" s="3" t="s">
        <v>548</v>
      </c>
      <c r="BV70" s="3" t="s">
        <v>34</v>
      </c>
      <c r="BW70" s="3">
        <f t="shared" si="155"/>
        <v>40.61</v>
      </c>
      <c r="BX70" s="3">
        <f t="shared" si="156"/>
        <v>12.05</v>
      </c>
      <c r="BY70" s="3">
        <f t="shared" si="157"/>
        <v>8.5500000000000007</v>
      </c>
      <c r="BZ70" s="3">
        <f t="shared" si="158"/>
        <v>7.1</v>
      </c>
      <c r="CA70" s="3">
        <f t="shared" si="159"/>
        <v>5.41</v>
      </c>
      <c r="CB70" s="3">
        <f t="shared" si="160"/>
        <v>4.97</v>
      </c>
      <c r="CC70" s="3">
        <f t="shared" si="161"/>
        <v>4.0999999999999996</v>
      </c>
    </row>
    <row r="71" spans="1:81" x14ac:dyDescent="0.25">
      <c r="A71" s="3" t="s">
        <v>548</v>
      </c>
      <c r="B71" s="3" t="s">
        <v>3</v>
      </c>
      <c r="C71" s="3">
        <f t="shared" ref="C71:I73" si="204">ROUND(C34*(1-$B$38),2)</f>
        <v>30.23</v>
      </c>
      <c r="D71" s="3">
        <f t="shared" si="204"/>
        <v>6.49</v>
      </c>
      <c r="E71" s="3">
        <f t="shared" si="204"/>
        <v>3.69</v>
      </c>
      <c r="F71" s="3">
        <f t="shared" si="204"/>
        <v>3.01</v>
      </c>
      <c r="G71" s="3">
        <f t="shared" si="204"/>
        <v>2.86</v>
      </c>
      <c r="H71" s="3">
        <f t="shared" si="204"/>
        <v>2.67</v>
      </c>
      <c r="I71" s="3">
        <f t="shared" si="204"/>
        <v>2.21</v>
      </c>
      <c r="K71" s="3">
        <f t="shared" ref="K71:Q71" si="205">K34</f>
        <v>22.75</v>
      </c>
      <c r="L71" s="3">
        <f t="shared" si="205"/>
        <v>4.8899999999999997</v>
      </c>
      <c r="M71" s="3">
        <f t="shared" si="205"/>
        <v>2.78</v>
      </c>
      <c r="N71" s="3">
        <f t="shared" si="205"/>
        <v>2.27</v>
      </c>
      <c r="O71" s="3">
        <f t="shared" si="205"/>
        <v>2.15</v>
      </c>
      <c r="P71" s="3">
        <f t="shared" si="205"/>
        <v>2.0099999999999998</v>
      </c>
      <c r="Q71" s="3">
        <f t="shared" si="205"/>
        <v>1.67</v>
      </c>
      <c r="S71" s="7">
        <f t="shared" ref="S71:V73" si="206">1-(K71/C71)</f>
        <v>0.24743632153489914</v>
      </c>
      <c r="T71" s="7">
        <f t="shared" si="206"/>
        <v>0.24653312788906012</v>
      </c>
      <c r="U71" s="7">
        <f t="shared" si="206"/>
        <v>0.24661246612466126</v>
      </c>
      <c r="V71" s="7">
        <f t="shared" si="206"/>
        <v>0.24584717607973416</v>
      </c>
      <c r="W71" s="7">
        <f t="shared" si="192"/>
        <v>0.24825174825174823</v>
      </c>
      <c r="X71" s="7">
        <f t="shared" si="193"/>
        <v>0.2471910112359551</v>
      </c>
      <c r="Y71" s="7">
        <f t="shared" si="194"/>
        <v>0.24434389140271495</v>
      </c>
      <c r="AA71" s="3" t="s">
        <v>548</v>
      </c>
      <c r="AB71" s="3" t="s">
        <v>3</v>
      </c>
      <c r="AC71" s="3">
        <f t="shared" si="137"/>
        <v>31.080000000000002</v>
      </c>
      <c r="AD71" s="3">
        <f t="shared" si="116"/>
        <v>6.68</v>
      </c>
      <c r="AE71" s="3">
        <f t="shared" si="117"/>
        <v>3.8</v>
      </c>
      <c r="AF71" s="3">
        <f t="shared" si="118"/>
        <v>3.0999999999999996</v>
      </c>
      <c r="AG71" s="3">
        <f t="shared" si="119"/>
        <v>2.9499999999999997</v>
      </c>
      <c r="AH71" s="3">
        <f t="shared" si="120"/>
        <v>2.75</v>
      </c>
      <c r="AI71" s="3">
        <f t="shared" si="121"/>
        <v>2.2799999999999998</v>
      </c>
      <c r="AK71" s="3">
        <f t="shared" si="138"/>
        <v>22.75</v>
      </c>
      <c r="AL71" s="3">
        <f t="shared" si="139"/>
        <v>4.8899999999999997</v>
      </c>
      <c r="AM71" s="3">
        <f t="shared" si="122"/>
        <v>2.78</v>
      </c>
      <c r="AN71" s="3">
        <f t="shared" si="123"/>
        <v>2.27</v>
      </c>
      <c r="AO71" s="3">
        <f t="shared" si="124"/>
        <v>2.15</v>
      </c>
      <c r="AP71" s="3">
        <f t="shared" si="125"/>
        <v>2.0099999999999998</v>
      </c>
      <c r="AQ71" s="3">
        <f t="shared" si="126"/>
        <v>1.67</v>
      </c>
      <c r="AS71" s="7">
        <f t="shared" si="140"/>
        <v>0.26801801801801806</v>
      </c>
      <c r="AT71" s="7">
        <f t="shared" si="127"/>
        <v>0.26796407185628746</v>
      </c>
      <c r="AU71" s="7">
        <f t="shared" si="128"/>
        <v>0.268421052631579</v>
      </c>
      <c r="AV71" s="7">
        <f t="shared" si="129"/>
        <v>0.26774193548387093</v>
      </c>
      <c r="AW71" s="7">
        <f t="shared" si="130"/>
        <v>0.27118644067796605</v>
      </c>
      <c r="AX71" s="7">
        <f t="shared" si="131"/>
        <v>0.26909090909090916</v>
      </c>
      <c r="AY71" s="7">
        <f t="shared" si="132"/>
        <v>0.26754385964912275</v>
      </c>
      <c r="BA71" s="3" t="s">
        <v>548</v>
      </c>
      <c r="BB71" s="3" t="s">
        <v>3</v>
      </c>
      <c r="BC71" s="3">
        <f t="shared" si="141"/>
        <v>32.169999999999995</v>
      </c>
      <c r="BD71" s="3">
        <f t="shared" si="142"/>
        <v>6.92</v>
      </c>
      <c r="BE71" s="3">
        <f t="shared" si="143"/>
        <v>3.94</v>
      </c>
      <c r="BF71" s="3">
        <f t="shared" si="144"/>
        <v>3.21</v>
      </c>
      <c r="BG71" s="3">
        <f t="shared" si="145"/>
        <v>3.0599999999999996</v>
      </c>
      <c r="BH71" s="3">
        <f t="shared" si="146"/>
        <v>2.8499999999999996</v>
      </c>
      <c r="BI71" s="3">
        <f t="shared" si="147"/>
        <v>2.36</v>
      </c>
      <c r="BK71" s="3" t="s">
        <v>548</v>
      </c>
      <c r="BL71" s="3" t="s">
        <v>3</v>
      </c>
      <c r="BM71" s="3">
        <f t="shared" si="148"/>
        <v>33.200000000000003</v>
      </c>
      <c r="BN71" s="3">
        <f t="shared" si="149"/>
        <v>7.14</v>
      </c>
      <c r="BO71" s="3">
        <f t="shared" si="150"/>
        <v>4.07</v>
      </c>
      <c r="BP71" s="3">
        <f t="shared" si="151"/>
        <v>3.31</v>
      </c>
      <c r="BQ71" s="3">
        <f t="shared" si="152"/>
        <v>3.16</v>
      </c>
      <c r="BR71" s="3">
        <f t="shared" si="153"/>
        <v>2.94</v>
      </c>
      <c r="BS71" s="3">
        <f t="shared" si="154"/>
        <v>2.44</v>
      </c>
      <c r="BU71" s="3" t="s">
        <v>548</v>
      </c>
      <c r="BV71" s="3" t="s">
        <v>3</v>
      </c>
      <c r="BW71" s="3">
        <f t="shared" si="155"/>
        <v>34.83</v>
      </c>
      <c r="BX71" s="3">
        <f t="shared" si="156"/>
        <v>7.49</v>
      </c>
      <c r="BY71" s="3">
        <f t="shared" si="157"/>
        <v>4.2699999999999996</v>
      </c>
      <c r="BZ71" s="3">
        <f t="shared" si="158"/>
        <v>3.47</v>
      </c>
      <c r="CA71" s="3">
        <f t="shared" si="159"/>
        <v>3.31</v>
      </c>
      <c r="CB71" s="3">
        <f t="shared" si="160"/>
        <v>3.08</v>
      </c>
      <c r="CC71" s="3">
        <f t="shared" si="161"/>
        <v>2.56</v>
      </c>
    </row>
    <row r="72" spans="1:81" x14ac:dyDescent="0.25">
      <c r="A72" s="3" t="s">
        <v>548</v>
      </c>
      <c r="B72" s="3" t="s">
        <v>11</v>
      </c>
      <c r="C72" s="3">
        <f t="shared" si="204"/>
        <v>31.89</v>
      </c>
      <c r="D72" s="3">
        <f t="shared" si="204"/>
        <v>9.4499999999999993</v>
      </c>
      <c r="E72" s="3">
        <f t="shared" si="204"/>
        <v>6.71</v>
      </c>
      <c r="F72" s="3">
        <f t="shared" si="204"/>
        <v>5.57</v>
      </c>
      <c r="G72" s="3">
        <f t="shared" si="204"/>
        <v>4.24</v>
      </c>
      <c r="H72" s="3">
        <f t="shared" si="204"/>
        <v>3.89</v>
      </c>
      <c r="I72" s="3">
        <f t="shared" si="204"/>
        <v>3.22</v>
      </c>
      <c r="K72" s="3">
        <f t="shared" ref="K72:Q72" si="207">K35</f>
        <v>24.01</v>
      </c>
      <c r="L72" s="3">
        <f t="shared" si="207"/>
        <v>7.12</v>
      </c>
      <c r="M72" s="3">
        <f t="shared" si="207"/>
        <v>5.05</v>
      </c>
      <c r="N72" s="3">
        <f t="shared" si="207"/>
        <v>4.1900000000000004</v>
      </c>
      <c r="O72" s="3">
        <f t="shared" si="207"/>
        <v>3.19</v>
      </c>
      <c r="P72" s="3">
        <f t="shared" si="207"/>
        <v>2.93</v>
      </c>
      <c r="Q72" s="3">
        <f t="shared" si="207"/>
        <v>2.4300000000000002</v>
      </c>
      <c r="S72" s="7">
        <f t="shared" si="206"/>
        <v>0.2470994042019441</v>
      </c>
      <c r="T72" s="7">
        <f t="shared" si="206"/>
        <v>0.24656084656084654</v>
      </c>
      <c r="U72" s="7">
        <f t="shared" si="206"/>
        <v>0.24739195230998512</v>
      </c>
      <c r="V72" s="7">
        <f t="shared" si="206"/>
        <v>0.24775583482944341</v>
      </c>
      <c r="W72" s="7">
        <f t="shared" si="192"/>
        <v>0.24764150943396235</v>
      </c>
      <c r="X72" s="7">
        <f t="shared" si="193"/>
        <v>0.2467866323907455</v>
      </c>
      <c r="Y72" s="7">
        <f t="shared" si="194"/>
        <v>0.24534161490683226</v>
      </c>
      <c r="AA72" s="3" t="s">
        <v>548</v>
      </c>
      <c r="AB72" s="3" t="s">
        <v>11</v>
      </c>
      <c r="AC72" s="3">
        <f t="shared" si="137"/>
        <v>32.79</v>
      </c>
      <c r="AD72" s="3">
        <f t="shared" si="116"/>
        <v>9.7200000000000006</v>
      </c>
      <c r="AE72" s="3">
        <f t="shared" si="117"/>
        <v>6.8999999999999995</v>
      </c>
      <c r="AF72" s="3">
        <f t="shared" si="118"/>
        <v>5.7299999999999995</v>
      </c>
      <c r="AG72" s="3">
        <f t="shared" si="119"/>
        <v>4.3599999999999994</v>
      </c>
      <c r="AH72" s="3">
        <f t="shared" si="120"/>
        <v>4</v>
      </c>
      <c r="AI72" s="3">
        <f t="shared" si="121"/>
        <v>3.32</v>
      </c>
      <c r="AK72" s="3">
        <f t="shared" si="138"/>
        <v>24.01</v>
      </c>
      <c r="AL72" s="3">
        <f t="shared" si="139"/>
        <v>7.12</v>
      </c>
      <c r="AM72" s="3">
        <f t="shared" si="122"/>
        <v>5.05</v>
      </c>
      <c r="AN72" s="3">
        <f t="shared" si="123"/>
        <v>4.1900000000000004</v>
      </c>
      <c r="AO72" s="3">
        <f t="shared" si="124"/>
        <v>3.19</v>
      </c>
      <c r="AP72" s="3">
        <f t="shared" si="125"/>
        <v>2.93</v>
      </c>
      <c r="AQ72" s="3">
        <f t="shared" si="126"/>
        <v>2.4300000000000002</v>
      </c>
      <c r="AS72" s="7">
        <f t="shared" si="140"/>
        <v>0.26776456236657509</v>
      </c>
      <c r="AT72" s="7">
        <f t="shared" si="127"/>
        <v>0.26748971193415638</v>
      </c>
      <c r="AU72" s="7">
        <f t="shared" si="128"/>
        <v>0.26811594202898548</v>
      </c>
      <c r="AV72" s="7">
        <f t="shared" si="129"/>
        <v>0.26876090750436288</v>
      </c>
      <c r="AW72" s="7">
        <f t="shared" si="130"/>
        <v>0.2683486238532109</v>
      </c>
      <c r="AX72" s="7">
        <f t="shared" si="131"/>
        <v>0.26749999999999996</v>
      </c>
      <c r="AY72" s="7">
        <f t="shared" si="132"/>
        <v>0.2680722891566264</v>
      </c>
      <c r="BA72" s="3" t="s">
        <v>548</v>
      </c>
      <c r="BB72" s="3" t="s">
        <v>11</v>
      </c>
      <c r="BC72" s="3">
        <f t="shared" si="141"/>
        <v>33.94</v>
      </c>
      <c r="BD72" s="3">
        <f t="shared" si="142"/>
        <v>10.07</v>
      </c>
      <c r="BE72" s="3">
        <f t="shared" si="143"/>
        <v>7.1499999999999995</v>
      </c>
      <c r="BF72" s="3">
        <f t="shared" si="144"/>
        <v>5.9399999999999995</v>
      </c>
      <c r="BG72" s="3">
        <f t="shared" si="145"/>
        <v>4.5199999999999996</v>
      </c>
      <c r="BH72" s="3">
        <f t="shared" si="146"/>
        <v>4.1399999999999997</v>
      </c>
      <c r="BI72" s="3">
        <f t="shared" si="147"/>
        <v>3.44</v>
      </c>
      <c r="BK72" s="3" t="s">
        <v>548</v>
      </c>
      <c r="BL72" s="3" t="s">
        <v>11</v>
      </c>
      <c r="BM72" s="3">
        <f t="shared" si="148"/>
        <v>35.03</v>
      </c>
      <c r="BN72" s="3">
        <f t="shared" si="149"/>
        <v>10.39</v>
      </c>
      <c r="BO72" s="3">
        <f t="shared" si="150"/>
        <v>7.38</v>
      </c>
      <c r="BP72" s="3">
        <f t="shared" si="151"/>
        <v>6.13</v>
      </c>
      <c r="BQ72" s="3">
        <f t="shared" si="152"/>
        <v>4.66</v>
      </c>
      <c r="BR72" s="3">
        <f t="shared" si="153"/>
        <v>4.2699999999999996</v>
      </c>
      <c r="BS72" s="3">
        <f t="shared" si="154"/>
        <v>3.55</v>
      </c>
      <c r="BU72" s="3" t="s">
        <v>548</v>
      </c>
      <c r="BV72" s="3" t="s">
        <v>11</v>
      </c>
      <c r="BW72" s="3">
        <f t="shared" si="155"/>
        <v>36.75</v>
      </c>
      <c r="BX72" s="3">
        <f t="shared" si="156"/>
        <v>10.9</v>
      </c>
      <c r="BY72" s="3">
        <f t="shared" si="157"/>
        <v>7.74</v>
      </c>
      <c r="BZ72" s="3">
        <f t="shared" si="158"/>
        <v>6.43</v>
      </c>
      <c r="CA72" s="3">
        <f t="shared" si="159"/>
        <v>4.8899999999999997</v>
      </c>
      <c r="CB72" s="3">
        <f t="shared" si="160"/>
        <v>4.4800000000000004</v>
      </c>
      <c r="CC72" s="3">
        <f t="shared" si="161"/>
        <v>3.72</v>
      </c>
    </row>
    <row r="73" spans="1:81" x14ac:dyDescent="0.25">
      <c r="A73" s="3" t="s">
        <v>548</v>
      </c>
      <c r="B73" s="3" t="s">
        <v>1</v>
      </c>
      <c r="C73" s="3">
        <f t="shared" si="204"/>
        <v>33.57</v>
      </c>
      <c r="D73" s="3">
        <f t="shared" si="204"/>
        <v>9.9499999999999993</v>
      </c>
      <c r="E73" s="3">
        <f t="shared" si="204"/>
        <v>7.07</v>
      </c>
      <c r="F73" s="3">
        <f t="shared" si="204"/>
        <v>5.86</v>
      </c>
      <c r="G73" s="3">
        <f t="shared" si="204"/>
        <v>4.46</v>
      </c>
      <c r="H73" s="3">
        <f t="shared" si="204"/>
        <v>4.09</v>
      </c>
      <c r="I73" s="3">
        <f t="shared" si="204"/>
        <v>3.39</v>
      </c>
      <c r="K73" s="3">
        <f t="shared" ref="K73:Q73" si="208">K36</f>
        <v>25.27</v>
      </c>
      <c r="L73" s="3">
        <f t="shared" si="208"/>
        <v>7.49</v>
      </c>
      <c r="M73" s="3">
        <f t="shared" si="208"/>
        <v>5.32</v>
      </c>
      <c r="N73" s="3">
        <f t="shared" si="208"/>
        <v>4.41</v>
      </c>
      <c r="O73" s="3">
        <f t="shared" si="208"/>
        <v>3.36</v>
      </c>
      <c r="P73" s="3">
        <f t="shared" si="208"/>
        <v>3.08</v>
      </c>
      <c r="Q73" s="3">
        <f t="shared" si="208"/>
        <v>2.56</v>
      </c>
      <c r="S73" s="7">
        <f t="shared" si="206"/>
        <v>0.24724456359845104</v>
      </c>
      <c r="T73" s="7">
        <f t="shared" si="206"/>
        <v>0.24723618090452248</v>
      </c>
      <c r="U73" s="7">
        <f t="shared" si="206"/>
        <v>0.24752475247524752</v>
      </c>
      <c r="V73" s="7">
        <f t="shared" si="206"/>
        <v>0.24744027303754268</v>
      </c>
      <c r="W73" s="7">
        <f t="shared" si="192"/>
        <v>0.24663677130044848</v>
      </c>
      <c r="X73" s="7">
        <f t="shared" si="193"/>
        <v>0.24694376528117357</v>
      </c>
      <c r="Y73" s="7">
        <f t="shared" si="194"/>
        <v>0.24483775811209441</v>
      </c>
      <c r="AA73" s="3" t="s">
        <v>548</v>
      </c>
      <c r="AB73" s="3" t="s">
        <v>1</v>
      </c>
      <c r="AC73" s="3">
        <f t="shared" si="137"/>
        <v>34.51</v>
      </c>
      <c r="AD73" s="3">
        <f t="shared" si="116"/>
        <v>10.23</v>
      </c>
      <c r="AE73" s="3">
        <f t="shared" si="117"/>
        <v>7.27</v>
      </c>
      <c r="AF73" s="3">
        <f t="shared" si="118"/>
        <v>6.0299999999999994</v>
      </c>
      <c r="AG73" s="3">
        <f t="shared" si="119"/>
        <v>4.59</v>
      </c>
      <c r="AH73" s="3">
        <f t="shared" si="120"/>
        <v>4.21</v>
      </c>
      <c r="AI73" s="3">
        <f t="shared" si="121"/>
        <v>3.4899999999999998</v>
      </c>
      <c r="AK73" s="3">
        <f t="shared" si="138"/>
        <v>25.27</v>
      </c>
      <c r="AL73" s="3">
        <f t="shared" si="139"/>
        <v>7.49</v>
      </c>
      <c r="AM73" s="3">
        <f t="shared" si="122"/>
        <v>5.32</v>
      </c>
      <c r="AN73" s="3">
        <f t="shared" si="123"/>
        <v>4.41</v>
      </c>
      <c r="AO73" s="3">
        <f t="shared" si="124"/>
        <v>3.36</v>
      </c>
      <c r="AP73" s="3">
        <f t="shared" si="125"/>
        <v>3.08</v>
      </c>
      <c r="AQ73" s="3">
        <f t="shared" si="126"/>
        <v>2.56</v>
      </c>
      <c r="AS73" s="7">
        <f t="shared" si="140"/>
        <v>0.2677484787018255</v>
      </c>
      <c r="AT73" s="7">
        <f t="shared" si="127"/>
        <v>0.26783968719452589</v>
      </c>
      <c r="AU73" s="7">
        <f t="shared" si="128"/>
        <v>0.26822558459422274</v>
      </c>
      <c r="AV73" s="7">
        <f t="shared" si="129"/>
        <v>0.26865671641791034</v>
      </c>
      <c r="AW73" s="7">
        <f t="shared" si="130"/>
        <v>0.26797385620915037</v>
      </c>
      <c r="AX73" s="7">
        <f t="shared" si="131"/>
        <v>0.26840855106888362</v>
      </c>
      <c r="AY73" s="7">
        <f t="shared" si="132"/>
        <v>0.26647564469914031</v>
      </c>
      <c r="BA73" s="3" t="s">
        <v>548</v>
      </c>
      <c r="BB73" s="3" t="s">
        <v>1</v>
      </c>
      <c r="BC73" s="3">
        <f t="shared" si="141"/>
        <v>35.72</v>
      </c>
      <c r="BD73" s="3">
        <f t="shared" si="142"/>
        <v>10.59</v>
      </c>
      <c r="BE73" s="3">
        <f t="shared" si="143"/>
        <v>7.5299999999999994</v>
      </c>
      <c r="BF73" s="3">
        <f t="shared" si="144"/>
        <v>6.25</v>
      </c>
      <c r="BG73" s="3">
        <f t="shared" si="145"/>
        <v>4.76</v>
      </c>
      <c r="BH73" s="3">
        <f t="shared" si="146"/>
        <v>4.3599999999999994</v>
      </c>
      <c r="BI73" s="3">
        <f t="shared" si="147"/>
        <v>3.6199999999999997</v>
      </c>
      <c r="BK73" s="3" t="s">
        <v>548</v>
      </c>
      <c r="BL73" s="3" t="s">
        <v>1</v>
      </c>
      <c r="BM73" s="3">
        <f t="shared" si="148"/>
        <v>36.86</v>
      </c>
      <c r="BN73" s="3">
        <f t="shared" si="149"/>
        <v>10.93</v>
      </c>
      <c r="BO73" s="3">
        <f t="shared" si="150"/>
        <v>7.77</v>
      </c>
      <c r="BP73" s="3">
        <f t="shared" si="151"/>
        <v>6.45</v>
      </c>
      <c r="BQ73" s="3">
        <f t="shared" si="152"/>
        <v>4.91</v>
      </c>
      <c r="BR73" s="3">
        <f t="shared" si="153"/>
        <v>4.5</v>
      </c>
      <c r="BS73" s="3">
        <f t="shared" si="154"/>
        <v>3.74</v>
      </c>
      <c r="BU73" s="3" t="s">
        <v>548</v>
      </c>
      <c r="BV73" s="3" t="s">
        <v>1</v>
      </c>
      <c r="BW73" s="3">
        <f t="shared" si="155"/>
        <v>38.67</v>
      </c>
      <c r="BX73" s="3">
        <f t="shared" si="156"/>
        <v>11.47</v>
      </c>
      <c r="BY73" s="3">
        <f t="shared" si="157"/>
        <v>8.15</v>
      </c>
      <c r="BZ73" s="3">
        <f t="shared" si="158"/>
        <v>6.77</v>
      </c>
      <c r="CA73" s="3">
        <f t="shared" si="159"/>
        <v>5.15</v>
      </c>
      <c r="CB73" s="3">
        <f t="shared" si="160"/>
        <v>4.72</v>
      </c>
      <c r="CC73" s="3">
        <f t="shared" si="161"/>
        <v>3.92</v>
      </c>
    </row>
    <row r="75" spans="1:81" s="8" customFormat="1" x14ac:dyDescent="0.25">
      <c r="A75" s="9" t="s">
        <v>42</v>
      </c>
      <c r="B75" s="10">
        <f>'DISCOUNT LEVELS'!B4</f>
        <v>0.12</v>
      </c>
      <c r="K75" s="9" t="s">
        <v>46</v>
      </c>
    </row>
    <row r="76" spans="1:81" x14ac:dyDescent="0.25">
      <c r="A76" s="1" t="s">
        <v>32</v>
      </c>
      <c r="B76" s="1" t="s">
        <v>33</v>
      </c>
      <c r="C76" s="1" t="s">
        <v>24</v>
      </c>
      <c r="D76" s="1" t="s">
        <v>25</v>
      </c>
      <c r="E76" s="1" t="s">
        <v>26</v>
      </c>
      <c r="F76" s="1" t="s">
        <v>27</v>
      </c>
      <c r="G76" s="1" t="s">
        <v>28</v>
      </c>
      <c r="H76" s="1" t="s">
        <v>29</v>
      </c>
      <c r="I76" s="1" t="s">
        <v>30</v>
      </c>
      <c r="K76" s="1" t="s">
        <v>24</v>
      </c>
      <c r="L76" s="1" t="s">
        <v>25</v>
      </c>
      <c r="M76" s="1" t="s">
        <v>26</v>
      </c>
      <c r="N76" s="1" t="s">
        <v>27</v>
      </c>
      <c r="O76" s="1" t="s">
        <v>28</v>
      </c>
      <c r="P76" s="1" t="s">
        <v>29</v>
      </c>
      <c r="Q76" s="1" t="s">
        <v>30</v>
      </c>
      <c r="S76" s="1" t="s">
        <v>24</v>
      </c>
      <c r="T76" s="1" t="s">
        <v>25</v>
      </c>
      <c r="U76" s="1" t="s">
        <v>26</v>
      </c>
      <c r="V76" s="1" t="s">
        <v>27</v>
      </c>
      <c r="W76" s="1" t="s">
        <v>28</v>
      </c>
      <c r="X76" s="1" t="s">
        <v>29</v>
      </c>
      <c r="Y76" s="1" t="s">
        <v>30</v>
      </c>
      <c r="AA76" s="1" t="s">
        <v>32</v>
      </c>
      <c r="AB76" s="1" t="s">
        <v>33</v>
      </c>
      <c r="AC76" s="1" t="s">
        <v>24</v>
      </c>
      <c r="AD76" s="1" t="s">
        <v>25</v>
      </c>
      <c r="AE76" s="1" t="s">
        <v>26</v>
      </c>
      <c r="AF76" s="1" t="s">
        <v>27</v>
      </c>
      <c r="AG76" s="1" t="s">
        <v>28</v>
      </c>
      <c r="AH76" s="1" t="s">
        <v>29</v>
      </c>
      <c r="AI76" s="1" t="s">
        <v>30</v>
      </c>
      <c r="AK76" s="1" t="s">
        <v>24</v>
      </c>
      <c r="AL76" s="1" t="s">
        <v>25</v>
      </c>
      <c r="AM76" s="1" t="s">
        <v>26</v>
      </c>
      <c r="AN76" s="1" t="s">
        <v>27</v>
      </c>
      <c r="AO76" s="1" t="s">
        <v>28</v>
      </c>
      <c r="AP76" s="1" t="s">
        <v>29</v>
      </c>
      <c r="AQ76" s="1" t="s">
        <v>30</v>
      </c>
      <c r="AS76" s="1" t="s">
        <v>24</v>
      </c>
      <c r="AT76" s="1" t="s">
        <v>25</v>
      </c>
      <c r="AU76" s="1" t="s">
        <v>26</v>
      </c>
      <c r="AV76" s="1" t="s">
        <v>27</v>
      </c>
      <c r="AW76" s="1" t="s">
        <v>28</v>
      </c>
      <c r="AX76" s="1" t="s">
        <v>29</v>
      </c>
      <c r="AY76" s="1" t="s">
        <v>30</v>
      </c>
      <c r="BA76" s="1" t="s">
        <v>32</v>
      </c>
      <c r="BB76" s="1" t="s">
        <v>33</v>
      </c>
      <c r="BC76" s="1" t="s">
        <v>24</v>
      </c>
      <c r="BD76" s="1" t="s">
        <v>25</v>
      </c>
      <c r="BE76" s="1" t="s">
        <v>26</v>
      </c>
      <c r="BF76" s="1" t="s">
        <v>27</v>
      </c>
      <c r="BG76" s="1" t="s">
        <v>28</v>
      </c>
      <c r="BH76" s="1" t="s">
        <v>29</v>
      </c>
      <c r="BI76" s="1" t="s">
        <v>30</v>
      </c>
      <c r="BK76" s="1" t="s">
        <v>32</v>
      </c>
      <c r="BL76" s="1" t="s">
        <v>33</v>
      </c>
      <c r="BM76" s="1" t="s">
        <v>24</v>
      </c>
      <c r="BN76" s="1" t="s">
        <v>25</v>
      </c>
      <c r="BO76" s="1" t="s">
        <v>26</v>
      </c>
      <c r="BP76" s="1" t="s">
        <v>27</v>
      </c>
      <c r="BQ76" s="1" t="s">
        <v>28</v>
      </c>
      <c r="BR76" s="1" t="s">
        <v>29</v>
      </c>
      <c r="BS76" s="1" t="s">
        <v>30</v>
      </c>
      <c r="BU76" s="1" t="s">
        <v>32</v>
      </c>
      <c r="BV76" s="1" t="s">
        <v>33</v>
      </c>
      <c r="BW76" s="1" t="s">
        <v>24</v>
      </c>
      <c r="BX76" s="1" t="s">
        <v>25</v>
      </c>
      <c r="BY76" s="1" t="s">
        <v>26</v>
      </c>
      <c r="BZ76" s="1" t="s">
        <v>27</v>
      </c>
      <c r="CA76" s="1" t="s">
        <v>28</v>
      </c>
      <c r="CB76" s="1" t="s">
        <v>29</v>
      </c>
      <c r="CC76" s="1" t="s">
        <v>30</v>
      </c>
    </row>
    <row r="77" spans="1:81" x14ac:dyDescent="0.25">
      <c r="A77" s="3" t="s">
        <v>34</v>
      </c>
      <c r="B77" s="3" t="s">
        <v>35</v>
      </c>
      <c r="C77" s="3">
        <f t="shared" ref="C77:I86" si="209">ROUND(C3*(1-$B$75),2)</f>
        <v>30.18</v>
      </c>
      <c r="D77" s="3">
        <f t="shared" si="209"/>
        <v>8.9499999999999993</v>
      </c>
      <c r="E77" s="3">
        <f t="shared" si="209"/>
        <v>6.35</v>
      </c>
      <c r="F77" s="3">
        <f t="shared" si="209"/>
        <v>5.27</v>
      </c>
      <c r="G77" s="3">
        <f t="shared" si="209"/>
        <v>4.01</v>
      </c>
      <c r="H77" s="3">
        <f t="shared" si="209"/>
        <v>3.68</v>
      </c>
      <c r="I77" s="3">
        <f t="shared" si="209"/>
        <v>3.05</v>
      </c>
      <c r="K77" s="3">
        <f>K3</f>
        <v>24.01</v>
      </c>
      <c r="L77" s="3">
        <f t="shared" ref="L77:Q77" si="210">L3</f>
        <v>7.12</v>
      </c>
      <c r="M77" s="3">
        <f t="shared" si="210"/>
        <v>5.05</v>
      </c>
      <c r="N77" s="3">
        <f t="shared" si="210"/>
        <v>4.1900000000000004</v>
      </c>
      <c r="O77" s="3">
        <f t="shared" si="210"/>
        <v>3.19</v>
      </c>
      <c r="P77" s="3">
        <f t="shared" si="210"/>
        <v>2.93</v>
      </c>
      <c r="Q77" s="3">
        <f t="shared" si="210"/>
        <v>2.4300000000000002</v>
      </c>
      <c r="S77" s="7">
        <f t="shared" ref="S77:S106" si="211">1-(K77/C77)</f>
        <v>0.20444002650762083</v>
      </c>
      <c r="T77" s="7">
        <f t="shared" ref="T77:T106" si="212">1-(L77/D77)</f>
        <v>0.20446927374301671</v>
      </c>
      <c r="U77" s="7">
        <f t="shared" ref="U77:U106" si="213">1-(M77/E77)</f>
        <v>0.20472440944881887</v>
      </c>
      <c r="V77" s="7">
        <f t="shared" ref="V77:V106" si="214">1-(N77/F77)</f>
        <v>0.20493358633776082</v>
      </c>
      <c r="W77" s="7">
        <f t="shared" ref="W77:W84" si="215">1-(O77/G77)</f>
        <v>0.20448877805486276</v>
      </c>
      <c r="X77" s="7">
        <f t="shared" ref="X77:X84" si="216">1-(P77/H77)</f>
        <v>0.20380434782608692</v>
      </c>
      <c r="Y77" s="7">
        <f t="shared" ref="Y77:Y84" si="217">1-(Q77/I77)</f>
        <v>0.20327868852459008</v>
      </c>
      <c r="AA77" s="3" t="s">
        <v>34</v>
      </c>
      <c r="AB77" s="3" t="s">
        <v>35</v>
      </c>
      <c r="AC77" s="3">
        <f>ROUNDUP(C77*1.028, 2)</f>
        <v>31.03</v>
      </c>
      <c r="AD77" s="3">
        <f t="shared" ref="AD77:AD110" si="218">ROUNDUP(D77*1.028, 2)</f>
        <v>9.2099999999999991</v>
      </c>
      <c r="AE77" s="3">
        <f t="shared" ref="AE77:AE110" si="219">ROUNDUP(E77*1.028, 2)</f>
        <v>6.5299999999999994</v>
      </c>
      <c r="AF77" s="3">
        <f t="shared" ref="AF77:AF110" si="220">ROUNDUP(F77*1.028, 2)</f>
        <v>5.42</v>
      </c>
      <c r="AG77" s="3">
        <f t="shared" ref="AG77:AG110" si="221">ROUNDUP(G77*1.028, 2)</f>
        <v>4.13</v>
      </c>
      <c r="AH77" s="3">
        <f t="shared" ref="AH77:AH110" si="222">ROUNDUP(H77*1.028, 2)</f>
        <v>3.7899999999999996</v>
      </c>
      <c r="AI77" s="3">
        <f t="shared" ref="AI77:AI110" si="223">ROUNDUP(I77*1.028, 2)</f>
        <v>3.1399999999999997</v>
      </c>
      <c r="AK77" s="3">
        <f>K77</f>
        <v>24.01</v>
      </c>
      <c r="AL77" s="3">
        <f>L77</f>
        <v>7.12</v>
      </c>
      <c r="AM77" s="3">
        <f t="shared" ref="AM77:AM110" si="224">M77</f>
        <v>5.05</v>
      </c>
      <c r="AN77" s="3">
        <f t="shared" ref="AN77:AN110" si="225">N77</f>
        <v>4.1900000000000004</v>
      </c>
      <c r="AO77" s="3">
        <f t="shared" ref="AO77:AO110" si="226">O77</f>
        <v>3.19</v>
      </c>
      <c r="AP77" s="3">
        <f t="shared" ref="AP77:AP110" si="227">P77</f>
        <v>2.93</v>
      </c>
      <c r="AQ77" s="3">
        <f t="shared" ref="AQ77:AQ110" si="228">Q77</f>
        <v>2.4300000000000002</v>
      </c>
      <c r="AS77" s="7">
        <f>1-(AK77/AC77)</f>
        <v>0.22623267805349656</v>
      </c>
      <c r="AT77" s="7">
        <f t="shared" ref="AT77:AT110" si="229">1-(AL77/AD77)</f>
        <v>0.22692725298588479</v>
      </c>
      <c r="AU77" s="7">
        <f t="shared" ref="AU77:AU110" si="230">1-(AM77/AE77)</f>
        <v>0.22664624808575795</v>
      </c>
      <c r="AV77" s="7">
        <f t="shared" ref="AV77:AV110" si="231">1-(AN77/AF77)</f>
        <v>0.22693726937269365</v>
      </c>
      <c r="AW77" s="7">
        <f t="shared" ref="AW77:AW110" si="232">1-(AO77/AG77)</f>
        <v>0.22760290556900731</v>
      </c>
      <c r="AX77" s="7">
        <f t="shared" ref="AX77:AX110" si="233">1-(AP77/AH77)</f>
        <v>0.22691292875989433</v>
      </c>
      <c r="AY77" s="7">
        <f t="shared" ref="AY77:AY110" si="234">1-(AQ77/AI77)</f>
        <v>0.2261146496815285</v>
      </c>
      <c r="BA77" s="3" t="s">
        <v>34</v>
      </c>
      <c r="BB77" s="3" t="s">
        <v>35</v>
      </c>
      <c r="BC77" s="3">
        <f>ROUNDUP(AC77*1.035,2)</f>
        <v>32.119999999999997</v>
      </c>
      <c r="BD77" s="3">
        <f t="shared" ref="BD77:BI77" si="235">ROUNDUP(AD77*1.035,2)</f>
        <v>9.5399999999999991</v>
      </c>
      <c r="BE77" s="3">
        <f t="shared" si="235"/>
        <v>6.76</v>
      </c>
      <c r="BF77" s="3">
        <f t="shared" si="235"/>
        <v>5.6099999999999994</v>
      </c>
      <c r="BG77" s="3">
        <f t="shared" si="235"/>
        <v>4.2799999999999994</v>
      </c>
      <c r="BH77" s="3">
        <f t="shared" si="235"/>
        <v>3.9299999999999997</v>
      </c>
      <c r="BI77" s="3">
        <f t="shared" si="235"/>
        <v>3.25</v>
      </c>
      <c r="BK77" s="3" t="s">
        <v>34</v>
      </c>
      <c r="BL77" s="3" t="s">
        <v>35</v>
      </c>
      <c r="BM77" s="3">
        <f t="shared" ref="BM77" si="236">ROUND(BC77*1.032,2)</f>
        <v>33.15</v>
      </c>
      <c r="BN77" s="3">
        <f t="shared" ref="BN77" si="237">ROUND(BD77*1.032,2)</f>
        <v>9.85</v>
      </c>
      <c r="BO77" s="3">
        <f t="shared" ref="BO77" si="238">ROUND(BE77*1.032,2)</f>
        <v>6.98</v>
      </c>
      <c r="BP77" s="3">
        <f t="shared" ref="BP77" si="239">ROUND(BF77*1.032,2)</f>
        <v>5.79</v>
      </c>
      <c r="BQ77" s="3">
        <f t="shared" ref="BQ77" si="240">ROUND(BG77*1.032,2)</f>
        <v>4.42</v>
      </c>
      <c r="BR77" s="3">
        <f t="shared" ref="BR77" si="241">ROUND(BH77*1.032,2)</f>
        <v>4.0599999999999996</v>
      </c>
      <c r="BS77" s="3">
        <f t="shared" ref="BS77" si="242">ROUND(BI77*1.032,2)</f>
        <v>3.35</v>
      </c>
      <c r="BU77" s="3" t="s">
        <v>34</v>
      </c>
      <c r="BV77" s="3" t="s">
        <v>35</v>
      </c>
      <c r="BW77" s="3">
        <f>ROUND(BM77*1.049,2)</f>
        <v>34.770000000000003</v>
      </c>
      <c r="BX77" s="3">
        <f t="shared" ref="BX77:CC77" si="243">ROUND(BN77*1.049,2)</f>
        <v>10.33</v>
      </c>
      <c r="BY77" s="3">
        <f t="shared" si="243"/>
        <v>7.32</v>
      </c>
      <c r="BZ77" s="3">
        <f t="shared" si="243"/>
        <v>6.07</v>
      </c>
      <c r="CA77" s="3">
        <f t="shared" si="243"/>
        <v>4.6399999999999997</v>
      </c>
      <c r="CB77" s="3">
        <f t="shared" si="243"/>
        <v>4.26</v>
      </c>
      <c r="CC77" s="3">
        <f t="shared" si="243"/>
        <v>3.51</v>
      </c>
    </row>
    <row r="78" spans="1:81" x14ac:dyDescent="0.25">
      <c r="A78" s="3" t="s">
        <v>34</v>
      </c>
      <c r="B78" s="3" t="s">
        <v>36</v>
      </c>
      <c r="C78" s="3">
        <f t="shared" si="209"/>
        <v>30.18</v>
      </c>
      <c r="D78" s="3">
        <f t="shared" si="209"/>
        <v>8.9499999999999993</v>
      </c>
      <c r="E78" s="3">
        <f t="shared" si="209"/>
        <v>6.35</v>
      </c>
      <c r="F78" s="3">
        <f t="shared" si="209"/>
        <v>5.27</v>
      </c>
      <c r="G78" s="3">
        <f t="shared" si="209"/>
        <v>4.01</v>
      </c>
      <c r="H78" s="3">
        <f t="shared" si="209"/>
        <v>3.68</v>
      </c>
      <c r="I78" s="3">
        <f t="shared" si="209"/>
        <v>3.05</v>
      </c>
      <c r="K78" s="3">
        <f t="shared" ref="K78:Q78" si="244">K4</f>
        <v>24.01</v>
      </c>
      <c r="L78" s="3">
        <f t="shared" si="244"/>
        <v>7.12</v>
      </c>
      <c r="M78" s="3">
        <f t="shared" si="244"/>
        <v>5.05</v>
      </c>
      <c r="N78" s="3">
        <f t="shared" si="244"/>
        <v>4.1900000000000004</v>
      </c>
      <c r="O78" s="3">
        <f t="shared" si="244"/>
        <v>3.19</v>
      </c>
      <c r="P78" s="3">
        <f t="shared" si="244"/>
        <v>2.93</v>
      </c>
      <c r="Q78" s="3">
        <f t="shared" si="244"/>
        <v>2.4300000000000002</v>
      </c>
      <c r="S78" s="7">
        <f t="shared" si="211"/>
        <v>0.20444002650762083</v>
      </c>
      <c r="T78" s="7">
        <f t="shared" si="212"/>
        <v>0.20446927374301671</v>
      </c>
      <c r="U78" s="7">
        <f t="shared" si="213"/>
        <v>0.20472440944881887</v>
      </c>
      <c r="V78" s="7">
        <f t="shared" si="214"/>
        <v>0.20493358633776082</v>
      </c>
      <c r="W78" s="7">
        <f t="shared" si="215"/>
        <v>0.20448877805486276</v>
      </c>
      <c r="X78" s="7">
        <f t="shared" si="216"/>
        <v>0.20380434782608692</v>
      </c>
      <c r="Y78" s="7">
        <f t="shared" si="217"/>
        <v>0.20327868852459008</v>
      </c>
      <c r="AA78" s="3" t="s">
        <v>34</v>
      </c>
      <c r="AB78" s="3" t="s">
        <v>36</v>
      </c>
      <c r="AC78" s="3">
        <f t="shared" ref="AC78:AC110" si="245">ROUNDUP(C78*1.028, 2)</f>
        <v>31.03</v>
      </c>
      <c r="AD78" s="3">
        <f t="shared" si="218"/>
        <v>9.2099999999999991</v>
      </c>
      <c r="AE78" s="3">
        <f t="shared" si="219"/>
        <v>6.5299999999999994</v>
      </c>
      <c r="AF78" s="3">
        <f t="shared" si="220"/>
        <v>5.42</v>
      </c>
      <c r="AG78" s="3">
        <f t="shared" si="221"/>
        <v>4.13</v>
      </c>
      <c r="AH78" s="3">
        <f t="shared" si="222"/>
        <v>3.7899999999999996</v>
      </c>
      <c r="AI78" s="3">
        <f t="shared" si="223"/>
        <v>3.1399999999999997</v>
      </c>
      <c r="AK78" s="3">
        <f t="shared" ref="AK78:AK110" si="246">K78</f>
        <v>24.01</v>
      </c>
      <c r="AL78" s="3">
        <f t="shared" ref="AL78:AL110" si="247">L78</f>
        <v>7.12</v>
      </c>
      <c r="AM78" s="3">
        <f t="shared" si="224"/>
        <v>5.05</v>
      </c>
      <c r="AN78" s="3">
        <f t="shared" si="225"/>
        <v>4.1900000000000004</v>
      </c>
      <c r="AO78" s="3">
        <f t="shared" si="226"/>
        <v>3.19</v>
      </c>
      <c r="AP78" s="3">
        <f t="shared" si="227"/>
        <v>2.93</v>
      </c>
      <c r="AQ78" s="3">
        <f t="shared" si="228"/>
        <v>2.4300000000000002</v>
      </c>
      <c r="AS78" s="7">
        <f t="shared" ref="AS78:AS110" si="248">1-(AK78/AC78)</f>
        <v>0.22623267805349656</v>
      </c>
      <c r="AT78" s="7">
        <f t="shared" si="229"/>
        <v>0.22692725298588479</v>
      </c>
      <c r="AU78" s="7">
        <f t="shared" si="230"/>
        <v>0.22664624808575795</v>
      </c>
      <c r="AV78" s="7">
        <f t="shared" si="231"/>
        <v>0.22693726937269365</v>
      </c>
      <c r="AW78" s="7">
        <f t="shared" si="232"/>
        <v>0.22760290556900731</v>
      </c>
      <c r="AX78" s="7">
        <f t="shared" si="233"/>
        <v>0.22691292875989433</v>
      </c>
      <c r="AY78" s="7">
        <f t="shared" si="234"/>
        <v>0.2261146496815285</v>
      </c>
      <c r="BA78" s="3" t="s">
        <v>34</v>
      </c>
      <c r="BB78" s="3" t="s">
        <v>36</v>
      </c>
      <c r="BC78" s="3">
        <f t="shared" ref="BC78:BC110" si="249">ROUNDUP(AC78*1.035,2)</f>
        <v>32.119999999999997</v>
      </c>
      <c r="BD78" s="3">
        <f t="shared" ref="BD78:BD110" si="250">ROUNDUP(AD78*1.035,2)</f>
        <v>9.5399999999999991</v>
      </c>
      <c r="BE78" s="3">
        <f t="shared" ref="BE78:BE110" si="251">ROUNDUP(AE78*1.035,2)</f>
        <v>6.76</v>
      </c>
      <c r="BF78" s="3">
        <f t="shared" ref="BF78:BF110" si="252">ROUNDUP(AF78*1.035,2)</f>
        <v>5.6099999999999994</v>
      </c>
      <c r="BG78" s="3">
        <f t="shared" ref="BG78:BG110" si="253">ROUNDUP(AG78*1.035,2)</f>
        <v>4.2799999999999994</v>
      </c>
      <c r="BH78" s="3">
        <f t="shared" ref="BH78:BH110" si="254">ROUNDUP(AH78*1.035,2)</f>
        <v>3.9299999999999997</v>
      </c>
      <c r="BI78" s="3">
        <f t="shared" ref="BI78:BI110" si="255">ROUNDUP(AI78*1.035,2)</f>
        <v>3.25</v>
      </c>
      <c r="BK78" s="3" t="s">
        <v>34</v>
      </c>
      <c r="BL78" s="3" t="s">
        <v>36</v>
      </c>
      <c r="BM78" s="3">
        <f t="shared" ref="BM78:BM110" si="256">ROUND(BC78*1.032,2)</f>
        <v>33.15</v>
      </c>
      <c r="BN78" s="3">
        <f t="shared" ref="BN78:BN110" si="257">ROUND(BD78*1.032,2)</f>
        <v>9.85</v>
      </c>
      <c r="BO78" s="3">
        <f t="shared" ref="BO78:BO110" si="258">ROUND(BE78*1.032,2)</f>
        <v>6.98</v>
      </c>
      <c r="BP78" s="3">
        <f t="shared" ref="BP78:BP110" si="259">ROUND(BF78*1.032,2)</f>
        <v>5.79</v>
      </c>
      <c r="BQ78" s="3">
        <f t="shared" ref="BQ78:BQ110" si="260">ROUND(BG78*1.032,2)</f>
        <v>4.42</v>
      </c>
      <c r="BR78" s="3">
        <f t="shared" ref="BR78:BR110" si="261">ROUND(BH78*1.032,2)</f>
        <v>4.0599999999999996</v>
      </c>
      <c r="BS78" s="3">
        <f t="shared" ref="BS78:BS110" si="262">ROUND(BI78*1.032,2)</f>
        <v>3.35</v>
      </c>
      <c r="BU78" s="3" t="s">
        <v>34</v>
      </c>
      <c r="BV78" s="3" t="s">
        <v>36</v>
      </c>
      <c r="BW78" s="3">
        <f t="shared" ref="BW78:BW110" si="263">ROUND(BM78*1.049,2)</f>
        <v>34.770000000000003</v>
      </c>
      <c r="BX78" s="3">
        <f t="shared" ref="BX78:BX110" si="264">ROUND(BN78*1.049,2)</f>
        <v>10.33</v>
      </c>
      <c r="BY78" s="3">
        <f t="shared" ref="BY78:BY110" si="265">ROUND(BO78*1.049,2)</f>
        <v>7.32</v>
      </c>
      <c r="BZ78" s="3">
        <f t="shared" ref="BZ78:BZ110" si="266">ROUND(BP78*1.049,2)</f>
        <v>6.07</v>
      </c>
      <c r="CA78" s="3">
        <f t="shared" ref="CA78:CA110" si="267">ROUND(BQ78*1.049,2)</f>
        <v>4.6399999999999997</v>
      </c>
      <c r="CB78" s="3">
        <f t="shared" ref="CB78:CB110" si="268">ROUND(BR78*1.049,2)</f>
        <v>4.26</v>
      </c>
      <c r="CC78" s="3">
        <f t="shared" ref="CC78:CC110" si="269">ROUND(BS78*1.049,2)</f>
        <v>3.51</v>
      </c>
    </row>
    <row r="79" spans="1:81" x14ac:dyDescent="0.25">
      <c r="A79" s="3" t="s">
        <v>34</v>
      </c>
      <c r="B79" s="3" t="s">
        <v>37</v>
      </c>
      <c r="C79" s="3">
        <f t="shared" si="209"/>
        <v>33.36</v>
      </c>
      <c r="D79" s="3">
        <f t="shared" si="209"/>
        <v>9.89</v>
      </c>
      <c r="E79" s="3">
        <f t="shared" si="209"/>
        <v>7.02</v>
      </c>
      <c r="F79" s="3">
        <f t="shared" si="209"/>
        <v>5.82</v>
      </c>
      <c r="G79" s="3">
        <f t="shared" si="209"/>
        <v>4.4400000000000004</v>
      </c>
      <c r="H79" s="3">
        <f t="shared" si="209"/>
        <v>4.07</v>
      </c>
      <c r="I79" s="3">
        <f t="shared" si="209"/>
        <v>3.37</v>
      </c>
      <c r="K79" s="3">
        <f t="shared" ref="K79:Q79" si="270">K5</f>
        <v>26.53</v>
      </c>
      <c r="L79" s="3">
        <f t="shared" si="270"/>
        <v>7.86</v>
      </c>
      <c r="M79" s="3">
        <f t="shared" si="270"/>
        <v>5.59</v>
      </c>
      <c r="N79" s="3">
        <f t="shared" si="270"/>
        <v>4.63</v>
      </c>
      <c r="O79" s="3">
        <f t="shared" si="270"/>
        <v>3.53</v>
      </c>
      <c r="P79" s="3">
        <f t="shared" si="270"/>
        <v>3.23</v>
      </c>
      <c r="Q79" s="3">
        <f t="shared" si="270"/>
        <v>2.68</v>
      </c>
      <c r="S79" s="7">
        <f t="shared" si="211"/>
        <v>0.20473621103117501</v>
      </c>
      <c r="T79" s="7">
        <f t="shared" si="212"/>
        <v>0.20525783619817994</v>
      </c>
      <c r="U79" s="7">
        <f t="shared" si="213"/>
        <v>0.20370370370370372</v>
      </c>
      <c r="V79" s="7">
        <f t="shared" si="214"/>
        <v>0.20446735395189009</v>
      </c>
      <c r="W79" s="7">
        <f t="shared" si="215"/>
        <v>0.20495495495495508</v>
      </c>
      <c r="X79" s="7">
        <f t="shared" si="216"/>
        <v>0.20638820638820643</v>
      </c>
      <c r="Y79" s="7">
        <f t="shared" si="217"/>
        <v>0.20474777448071213</v>
      </c>
      <c r="AA79" s="3" t="s">
        <v>34</v>
      </c>
      <c r="AB79" s="3" t="s">
        <v>37</v>
      </c>
      <c r="AC79" s="3">
        <f t="shared" si="245"/>
        <v>34.299999999999997</v>
      </c>
      <c r="AD79" s="3">
        <f t="shared" si="218"/>
        <v>10.17</v>
      </c>
      <c r="AE79" s="3">
        <f t="shared" si="219"/>
        <v>7.22</v>
      </c>
      <c r="AF79" s="3">
        <f t="shared" si="220"/>
        <v>5.99</v>
      </c>
      <c r="AG79" s="3">
        <f t="shared" si="221"/>
        <v>4.5699999999999994</v>
      </c>
      <c r="AH79" s="3">
        <f t="shared" si="222"/>
        <v>4.1899999999999995</v>
      </c>
      <c r="AI79" s="3">
        <f t="shared" si="223"/>
        <v>3.4699999999999998</v>
      </c>
      <c r="AK79" s="3">
        <f t="shared" si="246"/>
        <v>26.53</v>
      </c>
      <c r="AL79" s="3">
        <f t="shared" si="247"/>
        <v>7.86</v>
      </c>
      <c r="AM79" s="3">
        <f t="shared" si="224"/>
        <v>5.59</v>
      </c>
      <c r="AN79" s="3">
        <f t="shared" si="225"/>
        <v>4.63</v>
      </c>
      <c r="AO79" s="3">
        <f t="shared" si="226"/>
        <v>3.53</v>
      </c>
      <c r="AP79" s="3">
        <f t="shared" si="227"/>
        <v>3.23</v>
      </c>
      <c r="AQ79" s="3">
        <f t="shared" si="228"/>
        <v>2.68</v>
      </c>
      <c r="AS79" s="7">
        <f t="shared" si="248"/>
        <v>0.2265306122448979</v>
      </c>
      <c r="AT79" s="7">
        <f t="shared" si="229"/>
        <v>0.22713864306784659</v>
      </c>
      <c r="AU79" s="7">
        <f t="shared" si="230"/>
        <v>0.22576177285318555</v>
      </c>
      <c r="AV79" s="7">
        <f t="shared" si="231"/>
        <v>0.22704507512520877</v>
      </c>
      <c r="AW79" s="7">
        <f t="shared" si="232"/>
        <v>0.22757111597374169</v>
      </c>
      <c r="AX79" s="7">
        <f t="shared" si="233"/>
        <v>0.22911694510739844</v>
      </c>
      <c r="AY79" s="7">
        <f t="shared" si="234"/>
        <v>0.22766570605187308</v>
      </c>
      <c r="BA79" s="3" t="s">
        <v>34</v>
      </c>
      <c r="BB79" s="3" t="s">
        <v>37</v>
      </c>
      <c r="BC79" s="3">
        <f t="shared" si="249"/>
        <v>35.51</v>
      </c>
      <c r="BD79" s="3">
        <f t="shared" si="250"/>
        <v>10.53</v>
      </c>
      <c r="BE79" s="3">
        <f t="shared" si="251"/>
        <v>7.4799999999999995</v>
      </c>
      <c r="BF79" s="3">
        <f t="shared" si="252"/>
        <v>6.2</v>
      </c>
      <c r="BG79" s="3">
        <f t="shared" si="253"/>
        <v>4.7299999999999995</v>
      </c>
      <c r="BH79" s="3">
        <f t="shared" si="254"/>
        <v>4.34</v>
      </c>
      <c r="BI79" s="3">
        <f t="shared" si="255"/>
        <v>3.5999999999999996</v>
      </c>
      <c r="BK79" s="3" t="s">
        <v>34</v>
      </c>
      <c r="BL79" s="3" t="s">
        <v>37</v>
      </c>
      <c r="BM79" s="3">
        <f t="shared" si="256"/>
        <v>36.65</v>
      </c>
      <c r="BN79" s="3">
        <f t="shared" si="257"/>
        <v>10.87</v>
      </c>
      <c r="BO79" s="3">
        <f t="shared" si="258"/>
        <v>7.72</v>
      </c>
      <c r="BP79" s="3">
        <f t="shared" si="259"/>
        <v>6.4</v>
      </c>
      <c r="BQ79" s="3">
        <f t="shared" si="260"/>
        <v>4.88</v>
      </c>
      <c r="BR79" s="3">
        <f t="shared" si="261"/>
        <v>4.4800000000000004</v>
      </c>
      <c r="BS79" s="3">
        <f t="shared" si="262"/>
        <v>3.72</v>
      </c>
      <c r="BU79" s="3" t="s">
        <v>34</v>
      </c>
      <c r="BV79" s="3" t="s">
        <v>37</v>
      </c>
      <c r="BW79" s="3">
        <f t="shared" si="263"/>
        <v>38.450000000000003</v>
      </c>
      <c r="BX79" s="3">
        <f t="shared" si="264"/>
        <v>11.4</v>
      </c>
      <c r="BY79" s="3">
        <f t="shared" si="265"/>
        <v>8.1</v>
      </c>
      <c r="BZ79" s="3">
        <f t="shared" si="266"/>
        <v>6.71</v>
      </c>
      <c r="CA79" s="3">
        <f t="shared" si="267"/>
        <v>5.12</v>
      </c>
      <c r="CB79" s="3">
        <f t="shared" si="268"/>
        <v>4.7</v>
      </c>
      <c r="CC79" s="3">
        <f t="shared" si="269"/>
        <v>3.9</v>
      </c>
    </row>
    <row r="80" spans="1:81" x14ac:dyDescent="0.25">
      <c r="A80" s="3" t="s">
        <v>34</v>
      </c>
      <c r="B80" s="3" t="s">
        <v>9</v>
      </c>
      <c r="C80" s="3">
        <f t="shared" si="209"/>
        <v>52.8</v>
      </c>
      <c r="D80" s="3">
        <f t="shared" si="209"/>
        <v>10.83</v>
      </c>
      <c r="E80" s="3">
        <f t="shared" si="209"/>
        <v>7.69</v>
      </c>
      <c r="F80" s="3">
        <f t="shared" si="209"/>
        <v>6.38</v>
      </c>
      <c r="G80" s="3">
        <f t="shared" si="209"/>
        <v>4.8600000000000003</v>
      </c>
      <c r="H80" s="3">
        <f t="shared" si="209"/>
        <v>4.45</v>
      </c>
      <c r="I80" s="3">
        <f t="shared" si="209"/>
        <v>3.69</v>
      </c>
      <c r="K80" s="3">
        <f t="shared" ref="K80:Q80" si="271">K6</f>
        <v>42</v>
      </c>
      <c r="L80" s="3">
        <f t="shared" si="271"/>
        <v>8.61</v>
      </c>
      <c r="M80" s="3">
        <f t="shared" si="271"/>
        <v>6.12</v>
      </c>
      <c r="N80" s="3">
        <f t="shared" si="271"/>
        <v>5.07</v>
      </c>
      <c r="O80" s="3">
        <f t="shared" si="271"/>
        <v>3.86</v>
      </c>
      <c r="P80" s="3">
        <f t="shared" si="271"/>
        <v>3.54</v>
      </c>
      <c r="Q80" s="3">
        <f t="shared" si="271"/>
        <v>2.94</v>
      </c>
      <c r="S80" s="7">
        <f t="shared" si="211"/>
        <v>0.20454545454545447</v>
      </c>
      <c r="T80" s="7">
        <f t="shared" si="212"/>
        <v>0.20498614958448758</v>
      </c>
      <c r="U80" s="7">
        <f t="shared" si="213"/>
        <v>0.20416124837451233</v>
      </c>
      <c r="V80" s="7">
        <f t="shared" si="214"/>
        <v>0.20532915360501558</v>
      </c>
      <c r="W80" s="7">
        <f t="shared" si="215"/>
        <v>0.20576131687242805</v>
      </c>
      <c r="X80" s="7">
        <f t="shared" si="216"/>
        <v>0.20449438202247194</v>
      </c>
      <c r="Y80" s="7">
        <f t="shared" si="217"/>
        <v>0.2032520325203252</v>
      </c>
      <c r="AA80" s="3" t="s">
        <v>34</v>
      </c>
      <c r="AB80" s="3" t="s">
        <v>9</v>
      </c>
      <c r="AC80" s="3">
        <f t="shared" si="245"/>
        <v>54.28</v>
      </c>
      <c r="AD80" s="3">
        <f t="shared" si="218"/>
        <v>11.14</v>
      </c>
      <c r="AE80" s="3">
        <f t="shared" si="219"/>
        <v>7.91</v>
      </c>
      <c r="AF80" s="3">
        <f t="shared" si="220"/>
        <v>6.56</v>
      </c>
      <c r="AG80" s="3">
        <f t="shared" si="221"/>
        <v>5</v>
      </c>
      <c r="AH80" s="3">
        <f t="shared" si="222"/>
        <v>4.58</v>
      </c>
      <c r="AI80" s="3">
        <f t="shared" si="223"/>
        <v>3.8</v>
      </c>
      <c r="AK80" s="3">
        <f t="shared" si="246"/>
        <v>42</v>
      </c>
      <c r="AL80" s="3">
        <f t="shared" si="247"/>
        <v>8.61</v>
      </c>
      <c r="AM80" s="3">
        <f t="shared" si="224"/>
        <v>6.12</v>
      </c>
      <c r="AN80" s="3">
        <f t="shared" si="225"/>
        <v>5.07</v>
      </c>
      <c r="AO80" s="3">
        <f t="shared" si="226"/>
        <v>3.86</v>
      </c>
      <c r="AP80" s="3">
        <f t="shared" si="227"/>
        <v>3.54</v>
      </c>
      <c r="AQ80" s="3">
        <f t="shared" si="228"/>
        <v>2.94</v>
      </c>
      <c r="AS80" s="7">
        <f t="shared" si="248"/>
        <v>0.22623434045689017</v>
      </c>
      <c r="AT80" s="7">
        <f t="shared" si="229"/>
        <v>0.2271095152603233</v>
      </c>
      <c r="AU80" s="7">
        <f t="shared" si="230"/>
        <v>0.22629582806573956</v>
      </c>
      <c r="AV80" s="7">
        <f t="shared" si="231"/>
        <v>0.22713414634146334</v>
      </c>
      <c r="AW80" s="7">
        <f t="shared" si="232"/>
        <v>0.22799999999999998</v>
      </c>
      <c r="AX80" s="7">
        <f t="shared" si="233"/>
        <v>0.22707423580786024</v>
      </c>
      <c r="AY80" s="7">
        <f t="shared" si="234"/>
        <v>0.22631578947368414</v>
      </c>
      <c r="BA80" s="3" t="s">
        <v>34</v>
      </c>
      <c r="BB80" s="3" t="s">
        <v>9</v>
      </c>
      <c r="BC80" s="3">
        <f t="shared" si="249"/>
        <v>56.18</v>
      </c>
      <c r="BD80" s="3">
        <f t="shared" si="250"/>
        <v>11.53</v>
      </c>
      <c r="BE80" s="3">
        <f t="shared" si="251"/>
        <v>8.19</v>
      </c>
      <c r="BF80" s="3">
        <f t="shared" si="252"/>
        <v>6.79</v>
      </c>
      <c r="BG80" s="3">
        <f t="shared" si="253"/>
        <v>5.18</v>
      </c>
      <c r="BH80" s="3">
        <f t="shared" si="254"/>
        <v>4.75</v>
      </c>
      <c r="BI80" s="3">
        <f t="shared" si="255"/>
        <v>3.94</v>
      </c>
      <c r="BK80" s="3" t="s">
        <v>34</v>
      </c>
      <c r="BL80" s="3" t="s">
        <v>9</v>
      </c>
      <c r="BM80" s="3">
        <f t="shared" si="256"/>
        <v>57.98</v>
      </c>
      <c r="BN80" s="3">
        <f t="shared" si="257"/>
        <v>11.9</v>
      </c>
      <c r="BO80" s="3">
        <f t="shared" si="258"/>
        <v>8.4499999999999993</v>
      </c>
      <c r="BP80" s="3">
        <f t="shared" si="259"/>
        <v>7.01</v>
      </c>
      <c r="BQ80" s="3">
        <f t="shared" si="260"/>
        <v>5.35</v>
      </c>
      <c r="BR80" s="3">
        <f t="shared" si="261"/>
        <v>4.9000000000000004</v>
      </c>
      <c r="BS80" s="3">
        <f t="shared" si="262"/>
        <v>4.07</v>
      </c>
      <c r="BU80" s="3" t="s">
        <v>34</v>
      </c>
      <c r="BV80" s="3" t="s">
        <v>9</v>
      </c>
      <c r="BW80" s="3">
        <f t="shared" si="263"/>
        <v>60.82</v>
      </c>
      <c r="BX80" s="3">
        <f t="shared" si="264"/>
        <v>12.48</v>
      </c>
      <c r="BY80" s="3">
        <f t="shared" si="265"/>
        <v>8.86</v>
      </c>
      <c r="BZ80" s="3">
        <f t="shared" si="266"/>
        <v>7.35</v>
      </c>
      <c r="CA80" s="3">
        <f t="shared" si="267"/>
        <v>5.61</v>
      </c>
      <c r="CB80" s="3">
        <f t="shared" si="268"/>
        <v>5.14</v>
      </c>
      <c r="CC80" s="3">
        <f t="shared" si="269"/>
        <v>4.2699999999999996</v>
      </c>
    </row>
    <row r="81" spans="1:81" x14ac:dyDescent="0.25">
      <c r="A81" s="3" t="s">
        <v>34</v>
      </c>
      <c r="B81" s="4" t="s">
        <v>3</v>
      </c>
      <c r="C81" s="3">
        <f t="shared" si="209"/>
        <v>31.77</v>
      </c>
      <c r="D81" s="3">
        <f t="shared" si="209"/>
        <v>9.42</v>
      </c>
      <c r="E81" s="3">
        <f t="shared" si="209"/>
        <v>6.69</v>
      </c>
      <c r="F81" s="3">
        <f t="shared" si="209"/>
        <v>5.54</v>
      </c>
      <c r="G81" s="3">
        <f t="shared" si="209"/>
        <v>4.22</v>
      </c>
      <c r="H81" s="3">
        <f t="shared" si="209"/>
        <v>3.87</v>
      </c>
      <c r="I81" s="3">
        <f t="shared" si="209"/>
        <v>3.21</v>
      </c>
      <c r="K81" s="3">
        <f t="shared" ref="K81:Q81" si="272">K7</f>
        <v>25.27</v>
      </c>
      <c r="L81" s="3">
        <f t="shared" si="272"/>
        <v>7.49</v>
      </c>
      <c r="M81" s="3">
        <f t="shared" si="272"/>
        <v>5.32</v>
      </c>
      <c r="N81" s="3">
        <f t="shared" si="272"/>
        <v>4.41</v>
      </c>
      <c r="O81" s="3">
        <f t="shared" si="272"/>
        <v>3.36</v>
      </c>
      <c r="P81" s="3">
        <f t="shared" si="272"/>
        <v>3.08</v>
      </c>
      <c r="Q81" s="3">
        <f t="shared" si="272"/>
        <v>2.56</v>
      </c>
      <c r="S81" s="7">
        <f t="shared" si="211"/>
        <v>0.20459553037456724</v>
      </c>
      <c r="T81" s="7">
        <f t="shared" si="212"/>
        <v>0.20488322717622076</v>
      </c>
      <c r="U81" s="7">
        <f t="shared" si="213"/>
        <v>0.20478325859491775</v>
      </c>
      <c r="V81" s="7">
        <f t="shared" si="214"/>
        <v>0.20397111913357402</v>
      </c>
      <c r="W81" s="7">
        <f t="shared" si="215"/>
        <v>0.20379146919431279</v>
      </c>
      <c r="X81" s="7">
        <f t="shared" si="216"/>
        <v>0.20413436692506459</v>
      </c>
      <c r="Y81" s="7">
        <f t="shared" si="217"/>
        <v>0.20249221183800625</v>
      </c>
      <c r="AA81" s="3" t="s">
        <v>34</v>
      </c>
      <c r="AB81" s="4" t="s">
        <v>3</v>
      </c>
      <c r="AC81" s="3">
        <f t="shared" si="245"/>
        <v>32.659999999999997</v>
      </c>
      <c r="AD81" s="3">
        <f t="shared" si="218"/>
        <v>9.69</v>
      </c>
      <c r="AE81" s="3">
        <f t="shared" si="219"/>
        <v>6.88</v>
      </c>
      <c r="AF81" s="3">
        <f t="shared" si="220"/>
        <v>5.7</v>
      </c>
      <c r="AG81" s="3">
        <f t="shared" si="221"/>
        <v>4.34</v>
      </c>
      <c r="AH81" s="3">
        <f t="shared" si="222"/>
        <v>3.98</v>
      </c>
      <c r="AI81" s="3">
        <f t="shared" si="223"/>
        <v>3.3</v>
      </c>
      <c r="AK81" s="3">
        <f t="shared" si="246"/>
        <v>25.27</v>
      </c>
      <c r="AL81" s="3">
        <f t="shared" si="247"/>
        <v>7.49</v>
      </c>
      <c r="AM81" s="3">
        <f t="shared" si="224"/>
        <v>5.32</v>
      </c>
      <c r="AN81" s="3">
        <f t="shared" si="225"/>
        <v>4.41</v>
      </c>
      <c r="AO81" s="3">
        <f t="shared" si="226"/>
        <v>3.36</v>
      </c>
      <c r="AP81" s="3">
        <f t="shared" si="227"/>
        <v>3.08</v>
      </c>
      <c r="AQ81" s="3">
        <f t="shared" si="228"/>
        <v>2.56</v>
      </c>
      <c r="AS81" s="7">
        <f t="shared" si="248"/>
        <v>0.22627066748315972</v>
      </c>
      <c r="AT81" s="7">
        <f t="shared" si="229"/>
        <v>0.22703818369453033</v>
      </c>
      <c r="AU81" s="7">
        <f t="shared" si="230"/>
        <v>0.22674418604651159</v>
      </c>
      <c r="AV81" s="7">
        <f t="shared" si="231"/>
        <v>0.22631578947368425</v>
      </c>
      <c r="AW81" s="7">
        <f t="shared" si="232"/>
        <v>0.22580645161290325</v>
      </c>
      <c r="AX81" s="7">
        <f t="shared" si="233"/>
        <v>0.22613065326633164</v>
      </c>
      <c r="AY81" s="7">
        <f t="shared" si="234"/>
        <v>0.22424242424242413</v>
      </c>
      <c r="BA81" s="3" t="s">
        <v>34</v>
      </c>
      <c r="BB81" s="4" t="s">
        <v>3</v>
      </c>
      <c r="BC81" s="3">
        <f t="shared" si="249"/>
        <v>33.809999999999995</v>
      </c>
      <c r="BD81" s="3">
        <f t="shared" si="250"/>
        <v>10.029999999999999</v>
      </c>
      <c r="BE81" s="3">
        <f t="shared" si="251"/>
        <v>7.13</v>
      </c>
      <c r="BF81" s="3">
        <f t="shared" si="252"/>
        <v>5.8999999999999995</v>
      </c>
      <c r="BG81" s="3">
        <f t="shared" si="253"/>
        <v>4.5</v>
      </c>
      <c r="BH81" s="3">
        <f t="shared" si="254"/>
        <v>4.12</v>
      </c>
      <c r="BI81" s="3">
        <f t="shared" si="255"/>
        <v>3.42</v>
      </c>
      <c r="BK81" s="3" t="s">
        <v>34</v>
      </c>
      <c r="BL81" s="4" t="s">
        <v>3</v>
      </c>
      <c r="BM81" s="3">
        <f t="shared" si="256"/>
        <v>34.89</v>
      </c>
      <c r="BN81" s="3">
        <f t="shared" si="257"/>
        <v>10.35</v>
      </c>
      <c r="BO81" s="3">
        <f t="shared" si="258"/>
        <v>7.36</v>
      </c>
      <c r="BP81" s="3">
        <f t="shared" si="259"/>
        <v>6.09</v>
      </c>
      <c r="BQ81" s="3">
        <f t="shared" si="260"/>
        <v>4.6399999999999997</v>
      </c>
      <c r="BR81" s="3">
        <f t="shared" si="261"/>
        <v>4.25</v>
      </c>
      <c r="BS81" s="3">
        <f t="shared" si="262"/>
        <v>3.53</v>
      </c>
      <c r="BU81" s="3" t="s">
        <v>34</v>
      </c>
      <c r="BV81" s="4" t="s">
        <v>3</v>
      </c>
      <c r="BW81" s="3">
        <f t="shared" si="263"/>
        <v>36.6</v>
      </c>
      <c r="BX81" s="3">
        <f t="shared" si="264"/>
        <v>10.86</v>
      </c>
      <c r="BY81" s="3">
        <f t="shared" si="265"/>
        <v>7.72</v>
      </c>
      <c r="BZ81" s="3">
        <f t="shared" si="266"/>
        <v>6.39</v>
      </c>
      <c r="CA81" s="3">
        <f t="shared" si="267"/>
        <v>4.87</v>
      </c>
      <c r="CB81" s="3">
        <f t="shared" si="268"/>
        <v>4.46</v>
      </c>
      <c r="CC81" s="3">
        <f t="shared" si="269"/>
        <v>3.7</v>
      </c>
    </row>
    <row r="82" spans="1:81" x14ac:dyDescent="0.25">
      <c r="A82" s="3" t="s">
        <v>34</v>
      </c>
      <c r="B82" s="3" t="s">
        <v>11</v>
      </c>
      <c r="C82" s="3">
        <f t="shared" si="209"/>
        <v>63.36</v>
      </c>
      <c r="D82" s="3">
        <f t="shared" si="209"/>
        <v>11.3</v>
      </c>
      <c r="E82" s="3">
        <f t="shared" si="209"/>
        <v>8.0299999999999994</v>
      </c>
      <c r="F82" s="3">
        <f t="shared" si="209"/>
        <v>6.65</v>
      </c>
      <c r="G82" s="3">
        <f t="shared" si="209"/>
        <v>5.07</v>
      </c>
      <c r="H82" s="3">
        <f t="shared" si="209"/>
        <v>4.6500000000000004</v>
      </c>
      <c r="I82" s="3">
        <f t="shared" si="209"/>
        <v>3.85</v>
      </c>
      <c r="K82" s="3">
        <f t="shared" ref="K82:Q82" si="273">K8</f>
        <v>50.4</v>
      </c>
      <c r="L82" s="3">
        <f t="shared" si="273"/>
        <v>8.99</v>
      </c>
      <c r="M82" s="3">
        <f t="shared" si="273"/>
        <v>6.38</v>
      </c>
      <c r="N82" s="3">
        <f t="shared" si="273"/>
        <v>5.29</v>
      </c>
      <c r="O82" s="3">
        <f t="shared" si="273"/>
        <v>4.03</v>
      </c>
      <c r="P82" s="3">
        <f t="shared" si="273"/>
        <v>3.7</v>
      </c>
      <c r="Q82" s="3">
        <f t="shared" si="273"/>
        <v>3.07</v>
      </c>
      <c r="S82" s="7">
        <f t="shared" si="211"/>
        <v>0.20454545454545459</v>
      </c>
      <c r="T82" s="7">
        <f t="shared" si="212"/>
        <v>0.20442477876106202</v>
      </c>
      <c r="U82" s="7">
        <f t="shared" si="213"/>
        <v>0.20547945205479445</v>
      </c>
      <c r="V82" s="7">
        <f t="shared" si="214"/>
        <v>0.20451127819548875</v>
      </c>
      <c r="W82" s="7">
        <f t="shared" si="215"/>
        <v>0.20512820512820518</v>
      </c>
      <c r="X82" s="7">
        <f t="shared" si="216"/>
        <v>0.20430107526881724</v>
      </c>
      <c r="Y82" s="7">
        <f t="shared" si="217"/>
        <v>0.20259740259740266</v>
      </c>
      <c r="AA82" s="3" t="s">
        <v>34</v>
      </c>
      <c r="AB82" s="3" t="s">
        <v>11</v>
      </c>
      <c r="AC82" s="3">
        <f t="shared" si="245"/>
        <v>65.14</v>
      </c>
      <c r="AD82" s="3">
        <f t="shared" si="218"/>
        <v>11.62</v>
      </c>
      <c r="AE82" s="3">
        <f t="shared" si="219"/>
        <v>8.26</v>
      </c>
      <c r="AF82" s="3">
        <f t="shared" si="220"/>
        <v>6.84</v>
      </c>
      <c r="AG82" s="3">
        <f t="shared" si="221"/>
        <v>5.22</v>
      </c>
      <c r="AH82" s="3">
        <f t="shared" si="222"/>
        <v>4.79</v>
      </c>
      <c r="AI82" s="3">
        <f t="shared" si="223"/>
        <v>3.96</v>
      </c>
      <c r="AK82" s="3">
        <f t="shared" si="246"/>
        <v>50.4</v>
      </c>
      <c r="AL82" s="3">
        <f t="shared" si="247"/>
        <v>8.99</v>
      </c>
      <c r="AM82" s="3">
        <f t="shared" si="224"/>
        <v>6.38</v>
      </c>
      <c r="AN82" s="3">
        <f t="shared" si="225"/>
        <v>5.29</v>
      </c>
      <c r="AO82" s="3">
        <f t="shared" si="226"/>
        <v>4.03</v>
      </c>
      <c r="AP82" s="3">
        <f t="shared" si="227"/>
        <v>3.7</v>
      </c>
      <c r="AQ82" s="3">
        <f t="shared" si="228"/>
        <v>3.07</v>
      </c>
      <c r="AS82" s="7">
        <f t="shared" si="248"/>
        <v>0.2262818544673012</v>
      </c>
      <c r="AT82" s="7">
        <f t="shared" si="229"/>
        <v>0.22633390705679857</v>
      </c>
      <c r="AU82" s="7">
        <f t="shared" si="230"/>
        <v>0.22760290556900731</v>
      </c>
      <c r="AV82" s="7">
        <f t="shared" si="231"/>
        <v>0.22660818713450293</v>
      </c>
      <c r="AW82" s="7">
        <f t="shared" si="232"/>
        <v>0.22796934865900376</v>
      </c>
      <c r="AX82" s="7">
        <f t="shared" si="233"/>
        <v>0.22755741127348639</v>
      </c>
      <c r="AY82" s="7">
        <f t="shared" si="234"/>
        <v>0.22474747474747481</v>
      </c>
      <c r="BA82" s="3" t="s">
        <v>34</v>
      </c>
      <c r="BB82" s="3" t="s">
        <v>11</v>
      </c>
      <c r="BC82" s="3">
        <f t="shared" si="249"/>
        <v>67.42</v>
      </c>
      <c r="BD82" s="3">
        <f t="shared" si="250"/>
        <v>12.03</v>
      </c>
      <c r="BE82" s="3">
        <f t="shared" si="251"/>
        <v>8.5499999999999989</v>
      </c>
      <c r="BF82" s="3">
        <f t="shared" si="252"/>
        <v>7.08</v>
      </c>
      <c r="BG82" s="3">
        <f t="shared" si="253"/>
        <v>5.41</v>
      </c>
      <c r="BH82" s="3">
        <f t="shared" si="254"/>
        <v>4.96</v>
      </c>
      <c r="BI82" s="3">
        <f t="shared" si="255"/>
        <v>4.0999999999999996</v>
      </c>
      <c r="BK82" s="3" t="s">
        <v>34</v>
      </c>
      <c r="BL82" s="3" t="s">
        <v>11</v>
      </c>
      <c r="BM82" s="3">
        <f t="shared" si="256"/>
        <v>69.58</v>
      </c>
      <c r="BN82" s="3">
        <f t="shared" si="257"/>
        <v>12.41</v>
      </c>
      <c r="BO82" s="3">
        <f t="shared" si="258"/>
        <v>8.82</v>
      </c>
      <c r="BP82" s="3">
        <f t="shared" si="259"/>
        <v>7.31</v>
      </c>
      <c r="BQ82" s="3">
        <f t="shared" si="260"/>
        <v>5.58</v>
      </c>
      <c r="BR82" s="3">
        <f t="shared" si="261"/>
        <v>5.12</v>
      </c>
      <c r="BS82" s="3">
        <f t="shared" si="262"/>
        <v>4.2300000000000004</v>
      </c>
      <c r="BU82" s="3" t="s">
        <v>34</v>
      </c>
      <c r="BV82" s="3" t="s">
        <v>11</v>
      </c>
      <c r="BW82" s="3">
        <f t="shared" si="263"/>
        <v>72.989999999999995</v>
      </c>
      <c r="BX82" s="3">
        <f t="shared" si="264"/>
        <v>13.02</v>
      </c>
      <c r="BY82" s="3">
        <f t="shared" si="265"/>
        <v>9.25</v>
      </c>
      <c r="BZ82" s="3">
        <f t="shared" si="266"/>
        <v>7.67</v>
      </c>
      <c r="CA82" s="3">
        <f t="shared" si="267"/>
        <v>5.85</v>
      </c>
      <c r="CB82" s="3">
        <f t="shared" si="268"/>
        <v>5.37</v>
      </c>
      <c r="CC82" s="3">
        <f t="shared" si="269"/>
        <v>4.4400000000000004</v>
      </c>
    </row>
    <row r="83" spans="1:81" x14ac:dyDescent="0.25">
      <c r="A83" s="3" t="s">
        <v>3</v>
      </c>
      <c r="B83" s="3" t="s">
        <v>35</v>
      </c>
      <c r="C83" s="3">
        <f t="shared" si="209"/>
        <v>30.18</v>
      </c>
      <c r="D83" s="3">
        <f t="shared" si="209"/>
        <v>8.9499999999999993</v>
      </c>
      <c r="E83" s="3">
        <f t="shared" si="209"/>
        <v>6.35</v>
      </c>
      <c r="F83" s="3">
        <f t="shared" si="209"/>
        <v>5.27</v>
      </c>
      <c r="G83" s="3">
        <f t="shared" si="209"/>
        <v>4.01</v>
      </c>
      <c r="H83" s="3">
        <f t="shared" si="209"/>
        <v>3.68</v>
      </c>
      <c r="I83" s="3">
        <f t="shared" si="209"/>
        <v>3.05</v>
      </c>
      <c r="K83" s="3">
        <f t="shared" ref="K83:Q83" si="274">K9</f>
        <v>24.01</v>
      </c>
      <c r="L83" s="3">
        <f t="shared" si="274"/>
        <v>7.12</v>
      </c>
      <c r="M83" s="3">
        <f t="shared" si="274"/>
        <v>5.05</v>
      </c>
      <c r="N83" s="3">
        <f t="shared" si="274"/>
        <v>4.1900000000000004</v>
      </c>
      <c r="O83" s="3">
        <f t="shared" si="274"/>
        <v>3.19</v>
      </c>
      <c r="P83" s="3">
        <f t="shared" si="274"/>
        <v>2.93</v>
      </c>
      <c r="Q83" s="3">
        <f t="shared" si="274"/>
        <v>2.4300000000000002</v>
      </c>
      <c r="S83" s="7">
        <f t="shared" si="211"/>
        <v>0.20444002650762083</v>
      </c>
      <c r="T83" s="7">
        <f t="shared" si="212"/>
        <v>0.20446927374301671</v>
      </c>
      <c r="U83" s="7">
        <f t="shared" si="213"/>
        <v>0.20472440944881887</v>
      </c>
      <c r="V83" s="7">
        <f t="shared" si="214"/>
        <v>0.20493358633776082</v>
      </c>
      <c r="W83" s="7">
        <f t="shared" si="215"/>
        <v>0.20448877805486276</v>
      </c>
      <c r="X83" s="7">
        <f t="shared" si="216"/>
        <v>0.20380434782608692</v>
      </c>
      <c r="Y83" s="7">
        <f t="shared" si="217"/>
        <v>0.20327868852459008</v>
      </c>
      <c r="AA83" s="3" t="s">
        <v>3</v>
      </c>
      <c r="AB83" s="3" t="s">
        <v>35</v>
      </c>
      <c r="AC83" s="3">
        <f t="shared" si="245"/>
        <v>31.03</v>
      </c>
      <c r="AD83" s="3">
        <f t="shared" si="218"/>
        <v>9.2099999999999991</v>
      </c>
      <c r="AE83" s="3">
        <f t="shared" si="219"/>
        <v>6.5299999999999994</v>
      </c>
      <c r="AF83" s="3">
        <f t="shared" si="220"/>
        <v>5.42</v>
      </c>
      <c r="AG83" s="3">
        <f t="shared" si="221"/>
        <v>4.13</v>
      </c>
      <c r="AH83" s="3">
        <f t="shared" si="222"/>
        <v>3.7899999999999996</v>
      </c>
      <c r="AI83" s="3">
        <f t="shared" si="223"/>
        <v>3.1399999999999997</v>
      </c>
      <c r="AK83" s="3">
        <f t="shared" si="246"/>
        <v>24.01</v>
      </c>
      <c r="AL83" s="3">
        <f t="shared" si="247"/>
        <v>7.12</v>
      </c>
      <c r="AM83" s="3">
        <f t="shared" si="224"/>
        <v>5.05</v>
      </c>
      <c r="AN83" s="3">
        <f t="shared" si="225"/>
        <v>4.1900000000000004</v>
      </c>
      <c r="AO83" s="3">
        <f t="shared" si="226"/>
        <v>3.19</v>
      </c>
      <c r="AP83" s="3">
        <f t="shared" si="227"/>
        <v>2.93</v>
      </c>
      <c r="AQ83" s="3">
        <f t="shared" si="228"/>
        <v>2.4300000000000002</v>
      </c>
      <c r="AS83" s="7">
        <f t="shared" si="248"/>
        <v>0.22623267805349656</v>
      </c>
      <c r="AT83" s="7">
        <f t="shared" si="229"/>
        <v>0.22692725298588479</v>
      </c>
      <c r="AU83" s="7">
        <f t="shared" si="230"/>
        <v>0.22664624808575795</v>
      </c>
      <c r="AV83" s="7">
        <f t="shared" si="231"/>
        <v>0.22693726937269365</v>
      </c>
      <c r="AW83" s="7">
        <f t="shared" si="232"/>
        <v>0.22760290556900731</v>
      </c>
      <c r="AX83" s="7">
        <f t="shared" si="233"/>
        <v>0.22691292875989433</v>
      </c>
      <c r="AY83" s="7">
        <f t="shared" si="234"/>
        <v>0.2261146496815285</v>
      </c>
      <c r="BA83" s="3" t="s">
        <v>3</v>
      </c>
      <c r="BB83" s="3" t="s">
        <v>35</v>
      </c>
      <c r="BC83" s="3">
        <f t="shared" si="249"/>
        <v>32.119999999999997</v>
      </c>
      <c r="BD83" s="3">
        <f t="shared" si="250"/>
        <v>9.5399999999999991</v>
      </c>
      <c r="BE83" s="3">
        <f t="shared" si="251"/>
        <v>6.76</v>
      </c>
      <c r="BF83" s="3">
        <f t="shared" si="252"/>
        <v>5.6099999999999994</v>
      </c>
      <c r="BG83" s="3">
        <f t="shared" si="253"/>
        <v>4.2799999999999994</v>
      </c>
      <c r="BH83" s="3">
        <f t="shared" si="254"/>
        <v>3.9299999999999997</v>
      </c>
      <c r="BI83" s="3">
        <f t="shared" si="255"/>
        <v>3.25</v>
      </c>
      <c r="BK83" s="3" t="s">
        <v>3</v>
      </c>
      <c r="BL83" s="3" t="s">
        <v>35</v>
      </c>
      <c r="BM83" s="3">
        <f t="shared" si="256"/>
        <v>33.15</v>
      </c>
      <c r="BN83" s="3">
        <f t="shared" si="257"/>
        <v>9.85</v>
      </c>
      <c r="BO83" s="3">
        <f t="shared" si="258"/>
        <v>6.98</v>
      </c>
      <c r="BP83" s="3">
        <f t="shared" si="259"/>
        <v>5.79</v>
      </c>
      <c r="BQ83" s="3">
        <f t="shared" si="260"/>
        <v>4.42</v>
      </c>
      <c r="BR83" s="3">
        <f t="shared" si="261"/>
        <v>4.0599999999999996</v>
      </c>
      <c r="BS83" s="3">
        <f t="shared" si="262"/>
        <v>3.35</v>
      </c>
      <c r="BU83" s="3" t="s">
        <v>3</v>
      </c>
      <c r="BV83" s="3" t="s">
        <v>35</v>
      </c>
      <c r="BW83" s="3">
        <f t="shared" si="263"/>
        <v>34.770000000000003</v>
      </c>
      <c r="BX83" s="3">
        <f t="shared" si="264"/>
        <v>10.33</v>
      </c>
      <c r="BY83" s="3">
        <f t="shared" si="265"/>
        <v>7.32</v>
      </c>
      <c r="BZ83" s="3">
        <f t="shared" si="266"/>
        <v>6.07</v>
      </c>
      <c r="CA83" s="3">
        <f t="shared" si="267"/>
        <v>4.6399999999999997</v>
      </c>
      <c r="CB83" s="3">
        <f t="shared" si="268"/>
        <v>4.26</v>
      </c>
      <c r="CC83" s="3">
        <f t="shared" si="269"/>
        <v>3.51</v>
      </c>
    </row>
    <row r="84" spans="1:81" x14ac:dyDescent="0.25">
      <c r="A84" s="3" t="s">
        <v>3</v>
      </c>
      <c r="B84" s="3" t="s">
        <v>36</v>
      </c>
      <c r="C84" s="3">
        <f t="shared" si="209"/>
        <v>42.24</v>
      </c>
      <c r="D84" s="3">
        <f t="shared" si="209"/>
        <v>10.36</v>
      </c>
      <c r="E84" s="3">
        <f t="shared" si="209"/>
        <v>7.36</v>
      </c>
      <c r="F84" s="3">
        <f t="shared" si="209"/>
        <v>6.1</v>
      </c>
      <c r="G84" s="3">
        <f t="shared" si="209"/>
        <v>4.6500000000000004</v>
      </c>
      <c r="H84" s="3">
        <f t="shared" si="209"/>
        <v>4.26</v>
      </c>
      <c r="I84" s="3">
        <f t="shared" si="209"/>
        <v>3.53</v>
      </c>
      <c r="K84" s="3">
        <f t="shared" ref="K84:Q84" si="275">K10</f>
        <v>33.6</v>
      </c>
      <c r="L84" s="3">
        <f t="shared" si="275"/>
        <v>8.24</v>
      </c>
      <c r="M84" s="3">
        <f t="shared" si="275"/>
        <v>5.85</v>
      </c>
      <c r="N84" s="3">
        <f t="shared" si="275"/>
        <v>4.8499999999999996</v>
      </c>
      <c r="O84" s="3">
        <f t="shared" si="275"/>
        <v>3.7</v>
      </c>
      <c r="P84" s="3">
        <f t="shared" si="275"/>
        <v>3.39</v>
      </c>
      <c r="Q84" s="3">
        <f t="shared" si="275"/>
        <v>2.81</v>
      </c>
      <c r="S84" s="7">
        <f t="shared" si="211"/>
        <v>0.20454545454545459</v>
      </c>
      <c r="T84" s="7">
        <f t="shared" si="212"/>
        <v>0.20463320463320456</v>
      </c>
      <c r="U84" s="7">
        <f t="shared" si="213"/>
        <v>0.20516304347826098</v>
      </c>
      <c r="V84" s="7">
        <f t="shared" si="214"/>
        <v>0.20491803278688525</v>
      </c>
      <c r="W84" s="7">
        <f t="shared" si="215"/>
        <v>0.20430107526881724</v>
      </c>
      <c r="X84" s="7">
        <f t="shared" si="216"/>
        <v>0.20422535211267601</v>
      </c>
      <c r="Y84" s="7">
        <f t="shared" si="217"/>
        <v>0.20396600566572232</v>
      </c>
      <c r="AA84" s="3" t="s">
        <v>3</v>
      </c>
      <c r="AB84" s="3" t="s">
        <v>36</v>
      </c>
      <c r="AC84" s="3">
        <f t="shared" si="245"/>
        <v>43.43</v>
      </c>
      <c r="AD84" s="3">
        <f t="shared" si="218"/>
        <v>10.66</v>
      </c>
      <c r="AE84" s="3">
        <f t="shared" si="219"/>
        <v>7.5699999999999994</v>
      </c>
      <c r="AF84" s="3">
        <f t="shared" si="220"/>
        <v>6.2799999999999994</v>
      </c>
      <c r="AG84" s="3">
        <f t="shared" si="221"/>
        <v>4.79</v>
      </c>
      <c r="AH84" s="3">
        <f t="shared" si="222"/>
        <v>4.38</v>
      </c>
      <c r="AI84" s="3">
        <f t="shared" si="223"/>
        <v>3.63</v>
      </c>
      <c r="AK84" s="3">
        <f t="shared" si="246"/>
        <v>33.6</v>
      </c>
      <c r="AL84" s="3">
        <f t="shared" si="247"/>
        <v>8.24</v>
      </c>
      <c r="AM84" s="3">
        <f t="shared" si="224"/>
        <v>5.85</v>
      </c>
      <c r="AN84" s="3">
        <f t="shared" si="225"/>
        <v>4.8499999999999996</v>
      </c>
      <c r="AO84" s="3">
        <f t="shared" si="226"/>
        <v>3.7</v>
      </c>
      <c r="AP84" s="3">
        <f t="shared" si="227"/>
        <v>3.39</v>
      </c>
      <c r="AQ84" s="3">
        <f t="shared" si="228"/>
        <v>2.81</v>
      </c>
      <c r="AS84" s="7">
        <f t="shared" si="248"/>
        <v>0.22634123877504031</v>
      </c>
      <c r="AT84" s="7">
        <f t="shared" si="229"/>
        <v>0.22701688555347088</v>
      </c>
      <c r="AU84" s="7">
        <f t="shared" si="230"/>
        <v>0.22721268163804487</v>
      </c>
      <c r="AV84" s="7">
        <f t="shared" si="231"/>
        <v>0.22770700636942676</v>
      </c>
      <c r="AW84" s="7">
        <f t="shared" si="232"/>
        <v>0.22755741127348639</v>
      </c>
      <c r="AX84" s="7">
        <f t="shared" si="233"/>
        <v>0.22602739726027388</v>
      </c>
      <c r="AY84" s="7">
        <f t="shared" si="234"/>
        <v>0.22589531680440766</v>
      </c>
      <c r="BA84" s="3" t="s">
        <v>3</v>
      </c>
      <c r="BB84" s="3" t="s">
        <v>36</v>
      </c>
      <c r="BC84" s="3">
        <f t="shared" si="249"/>
        <v>44.96</v>
      </c>
      <c r="BD84" s="3">
        <f t="shared" si="250"/>
        <v>11.04</v>
      </c>
      <c r="BE84" s="3">
        <f t="shared" si="251"/>
        <v>7.84</v>
      </c>
      <c r="BF84" s="3">
        <f t="shared" si="252"/>
        <v>6.5</v>
      </c>
      <c r="BG84" s="3">
        <f t="shared" si="253"/>
        <v>4.96</v>
      </c>
      <c r="BH84" s="3">
        <f t="shared" si="254"/>
        <v>4.54</v>
      </c>
      <c r="BI84" s="3">
        <f t="shared" si="255"/>
        <v>3.76</v>
      </c>
      <c r="BK84" s="3" t="s">
        <v>3</v>
      </c>
      <c r="BL84" s="3" t="s">
        <v>36</v>
      </c>
      <c r="BM84" s="3">
        <f t="shared" si="256"/>
        <v>46.4</v>
      </c>
      <c r="BN84" s="3">
        <f t="shared" si="257"/>
        <v>11.39</v>
      </c>
      <c r="BO84" s="3">
        <f t="shared" si="258"/>
        <v>8.09</v>
      </c>
      <c r="BP84" s="3">
        <f t="shared" si="259"/>
        <v>6.71</v>
      </c>
      <c r="BQ84" s="3">
        <f t="shared" si="260"/>
        <v>5.12</v>
      </c>
      <c r="BR84" s="3">
        <f t="shared" si="261"/>
        <v>4.6900000000000004</v>
      </c>
      <c r="BS84" s="3">
        <f t="shared" si="262"/>
        <v>3.88</v>
      </c>
      <c r="BU84" s="3" t="s">
        <v>3</v>
      </c>
      <c r="BV84" s="3" t="s">
        <v>36</v>
      </c>
      <c r="BW84" s="3">
        <f t="shared" si="263"/>
        <v>48.67</v>
      </c>
      <c r="BX84" s="3">
        <f t="shared" si="264"/>
        <v>11.95</v>
      </c>
      <c r="BY84" s="3">
        <f t="shared" si="265"/>
        <v>8.49</v>
      </c>
      <c r="BZ84" s="3">
        <f t="shared" si="266"/>
        <v>7.04</v>
      </c>
      <c r="CA84" s="3">
        <f t="shared" si="267"/>
        <v>5.37</v>
      </c>
      <c r="CB84" s="3">
        <f t="shared" si="268"/>
        <v>4.92</v>
      </c>
      <c r="CC84" s="3">
        <f t="shared" si="269"/>
        <v>4.07</v>
      </c>
    </row>
    <row r="85" spans="1:81" x14ac:dyDescent="0.25">
      <c r="A85" s="3" t="s">
        <v>3</v>
      </c>
      <c r="B85" s="3" t="s">
        <v>37</v>
      </c>
      <c r="C85" s="3">
        <f t="shared" si="209"/>
        <v>52.8</v>
      </c>
      <c r="D85" s="3">
        <f t="shared" si="209"/>
        <v>10.83</v>
      </c>
      <c r="E85" s="3">
        <f t="shared" si="209"/>
        <v>7.69</v>
      </c>
      <c r="F85" s="3">
        <f t="shared" si="209"/>
        <v>6.38</v>
      </c>
      <c r="G85" s="3">
        <f t="shared" si="209"/>
        <v>4.8600000000000003</v>
      </c>
      <c r="H85" s="3">
        <f t="shared" si="209"/>
        <v>4.45</v>
      </c>
      <c r="I85" s="3">
        <f t="shared" si="209"/>
        <v>3.69</v>
      </c>
      <c r="K85" s="3">
        <f t="shared" ref="K85:Q85" si="276">K11</f>
        <v>42</v>
      </c>
      <c r="L85" s="3">
        <f t="shared" si="276"/>
        <v>8.61</v>
      </c>
      <c r="M85" s="3">
        <f t="shared" si="276"/>
        <v>6.12</v>
      </c>
      <c r="N85" s="3">
        <f t="shared" si="276"/>
        <v>5.07</v>
      </c>
      <c r="O85" s="3">
        <f t="shared" si="276"/>
        <v>3.86</v>
      </c>
      <c r="P85" s="3">
        <f t="shared" si="276"/>
        <v>3.54</v>
      </c>
      <c r="Q85" s="3">
        <f t="shared" si="276"/>
        <v>2.94</v>
      </c>
      <c r="S85" s="7">
        <f t="shared" si="211"/>
        <v>0.20454545454545447</v>
      </c>
      <c r="T85" s="7">
        <f t="shared" si="212"/>
        <v>0.20498614958448758</v>
      </c>
      <c r="U85" s="7">
        <f t="shared" si="213"/>
        <v>0.20416124837451233</v>
      </c>
      <c r="V85" s="7">
        <f t="shared" si="214"/>
        <v>0.20532915360501558</v>
      </c>
      <c r="W85" s="7">
        <f t="shared" ref="W85:W102" si="277">1-(O85/G85)</f>
        <v>0.20576131687242805</v>
      </c>
      <c r="X85" s="7">
        <f t="shared" ref="X85:X102" si="278">1-(P85/H85)</f>
        <v>0.20449438202247194</v>
      </c>
      <c r="Y85" s="7">
        <f t="shared" ref="Y85:Y102" si="279">1-(Q85/I85)</f>
        <v>0.2032520325203252</v>
      </c>
      <c r="AA85" s="3" t="s">
        <v>3</v>
      </c>
      <c r="AB85" s="3" t="s">
        <v>37</v>
      </c>
      <c r="AC85" s="3">
        <f t="shared" si="245"/>
        <v>54.28</v>
      </c>
      <c r="AD85" s="3">
        <f t="shared" si="218"/>
        <v>11.14</v>
      </c>
      <c r="AE85" s="3">
        <f t="shared" si="219"/>
        <v>7.91</v>
      </c>
      <c r="AF85" s="3">
        <f t="shared" si="220"/>
        <v>6.56</v>
      </c>
      <c r="AG85" s="3">
        <f t="shared" si="221"/>
        <v>5</v>
      </c>
      <c r="AH85" s="3">
        <f t="shared" si="222"/>
        <v>4.58</v>
      </c>
      <c r="AI85" s="3">
        <f t="shared" si="223"/>
        <v>3.8</v>
      </c>
      <c r="AK85" s="3">
        <f t="shared" si="246"/>
        <v>42</v>
      </c>
      <c r="AL85" s="3">
        <f t="shared" si="247"/>
        <v>8.61</v>
      </c>
      <c r="AM85" s="3">
        <f t="shared" si="224"/>
        <v>6.12</v>
      </c>
      <c r="AN85" s="3">
        <f t="shared" si="225"/>
        <v>5.07</v>
      </c>
      <c r="AO85" s="3">
        <f t="shared" si="226"/>
        <v>3.86</v>
      </c>
      <c r="AP85" s="3">
        <f t="shared" si="227"/>
        <v>3.54</v>
      </c>
      <c r="AQ85" s="3">
        <f t="shared" si="228"/>
        <v>2.94</v>
      </c>
      <c r="AS85" s="7">
        <f t="shared" si="248"/>
        <v>0.22623434045689017</v>
      </c>
      <c r="AT85" s="7">
        <f t="shared" si="229"/>
        <v>0.2271095152603233</v>
      </c>
      <c r="AU85" s="7">
        <f t="shared" si="230"/>
        <v>0.22629582806573956</v>
      </c>
      <c r="AV85" s="7">
        <f t="shared" si="231"/>
        <v>0.22713414634146334</v>
      </c>
      <c r="AW85" s="7">
        <f t="shared" si="232"/>
        <v>0.22799999999999998</v>
      </c>
      <c r="AX85" s="7">
        <f t="shared" si="233"/>
        <v>0.22707423580786024</v>
      </c>
      <c r="AY85" s="7">
        <f t="shared" si="234"/>
        <v>0.22631578947368414</v>
      </c>
      <c r="BA85" s="3" t="s">
        <v>3</v>
      </c>
      <c r="BB85" s="3" t="s">
        <v>37</v>
      </c>
      <c r="BC85" s="3">
        <f t="shared" si="249"/>
        <v>56.18</v>
      </c>
      <c r="BD85" s="3">
        <f t="shared" si="250"/>
        <v>11.53</v>
      </c>
      <c r="BE85" s="3">
        <f t="shared" si="251"/>
        <v>8.19</v>
      </c>
      <c r="BF85" s="3">
        <f t="shared" si="252"/>
        <v>6.79</v>
      </c>
      <c r="BG85" s="3">
        <f t="shared" si="253"/>
        <v>5.18</v>
      </c>
      <c r="BH85" s="3">
        <f t="shared" si="254"/>
        <v>4.75</v>
      </c>
      <c r="BI85" s="3">
        <f t="shared" si="255"/>
        <v>3.94</v>
      </c>
      <c r="BK85" s="3" t="s">
        <v>3</v>
      </c>
      <c r="BL85" s="3" t="s">
        <v>37</v>
      </c>
      <c r="BM85" s="3">
        <f t="shared" si="256"/>
        <v>57.98</v>
      </c>
      <c r="BN85" s="3">
        <f t="shared" si="257"/>
        <v>11.9</v>
      </c>
      <c r="BO85" s="3">
        <f t="shared" si="258"/>
        <v>8.4499999999999993</v>
      </c>
      <c r="BP85" s="3">
        <f t="shared" si="259"/>
        <v>7.01</v>
      </c>
      <c r="BQ85" s="3">
        <f t="shared" si="260"/>
        <v>5.35</v>
      </c>
      <c r="BR85" s="3">
        <f t="shared" si="261"/>
        <v>4.9000000000000004</v>
      </c>
      <c r="BS85" s="3">
        <f t="shared" si="262"/>
        <v>4.07</v>
      </c>
      <c r="BU85" s="3" t="s">
        <v>3</v>
      </c>
      <c r="BV85" s="3" t="s">
        <v>37</v>
      </c>
      <c r="BW85" s="3">
        <f t="shared" si="263"/>
        <v>60.82</v>
      </c>
      <c r="BX85" s="3">
        <f t="shared" si="264"/>
        <v>12.48</v>
      </c>
      <c r="BY85" s="3">
        <f t="shared" si="265"/>
        <v>8.86</v>
      </c>
      <c r="BZ85" s="3">
        <f t="shared" si="266"/>
        <v>7.35</v>
      </c>
      <c r="CA85" s="3">
        <f t="shared" si="267"/>
        <v>5.61</v>
      </c>
      <c r="CB85" s="3">
        <f t="shared" si="268"/>
        <v>5.14</v>
      </c>
      <c r="CC85" s="3">
        <f t="shared" si="269"/>
        <v>4.2699999999999996</v>
      </c>
    </row>
    <row r="86" spans="1:81" x14ac:dyDescent="0.25">
      <c r="A86" s="3" t="s">
        <v>3</v>
      </c>
      <c r="B86" s="3" t="s">
        <v>9</v>
      </c>
      <c r="C86" s="3">
        <f t="shared" si="209"/>
        <v>31.77</v>
      </c>
      <c r="D86" s="3">
        <f t="shared" si="209"/>
        <v>9.42</v>
      </c>
      <c r="E86" s="3">
        <f t="shared" si="209"/>
        <v>6.69</v>
      </c>
      <c r="F86" s="3">
        <f t="shared" si="209"/>
        <v>5.54</v>
      </c>
      <c r="G86" s="3">
        <f t="shared" si="209"/>
        <v>4.22</v>
      </c>
      <c r="H86" s="3">
        <f t="shared" si="209"/>
        <v>3.87</v>
      </c>
      <c r="I86" s="3">
        <f t="shared" si="209"/>
        <v>3.21</v>
      </c>
      <c r="K86" s="3">
        <f t="shared" ref="K86:Q86" si="280">K12</f>
        <v>25.27</v>
      </c>
      <c r="L86" s="3">
        <f t="shared" si="280"/>
        <v>7.49</v>
      </c>
      <c r="M86" s="3">
        <f t="shared" si="280"/>
        <v>5.32</v>
      </c>
      <c r="N86" s="3">
        <f t="shared" si="280"/>
        <v>4.41</v>
      </c>
      <c r="O86" s="3">
        <f t="shared" si="280"/>
        <v>3.36</v>
      </c>
      <c r="P86" s="3">
        <f t="shared" si="280"/>
        <v>3.08</v>
      </c>
      <c r="Q86" s="3">
        <f t="shared" si="280"/>
        <v>2.56</v>
      </c>
      <c r="S86" s="7">
        <f t="shared" si="211"/>
        <v>0.20459553037456724</v>
      </c>
      <c r="T86" s="7">
        <f t="shared" si="212"/>
        <v>0.20488322717622076</v>
      </c>
      <c r="U86" s="7">
        <f t="shared" si="213"/>
        <v>0.20478325859491775</v>
      </c>
      <c r="V86" s="7">
        <f t="shared" si="214"/>
        <v>0.20397111913357402</v>
      </c>
      <c r="W86" s="7">
        <f t="shared" si="277"/>
        <v>0.20379146919431279</v>
      </c>
      <c r="X86" s="7">
        <f t="shared" si="278"/>
        <v>0.20413436692506459</v>
      </c>
      <c r="Y86" s="7">
        <f t="shared" si="279"/>
        <v>0.20249221183800625</v>
      </c>
      <c r="AA86" s="3" t="s">
        <v>3</v>
      </c>
      <c r="AB86" s="3" t="s">
        <v>9</v>
      </c>
      <c r="AC86" s="3">
        <f t="shared" si="245"/>
        <v>32.659999999999997</v>
      </c>
      <c r="AD86" s="3">
        <f t="shared" si="218"/>
        <v>9.69</v>
      </c>
      <c r="AE86" s="3">
        <f t="shared" si="219"/>
        <v>6.88</v>
      </c>
      <c r="AF86" s="3">
        <f t="shared" si="220"/>
        <v>5.7</v>
      </c>
      <c r="AG86" s="3">
        <f t="shared" si="221"/>
        <v>4.34</v>
      </c>
      <c r="AH86" s="3">
        <f t="shared" si="222"/>
        <v>3.98</v>
      </c>
      <c r="AI86" s="3">
        <f t="shared" si="223"/>
        <v>3.3</v>
      </c>
      <c r="AK86" s="3">
        <f t="shared" si="246"/>
        <v>25.27</v>
      </c>
      <c r="AL86" s="3">
        <f t="shared" si="247"/>
        <v>7.49</v>
      </c>
      <c r="AM86" s="3">
        <f t="shared" si="224"/>
        <v>5.32</v>
      </c>
      <c r="AN86" s="3">
        <f t="shared" si="225"/>
        <v>4.41</v>
      </c>
      <c r="AO86" s="3">
        <f t="shared" si="226"/>
        <v>3.36</v>
      </c>
      <c r="AP86" s="3">
        <f t="shared" si="227"/>
        <v>3.08</v>
      </c>
      <c r="AQ86" s="3">
        <f t="shared" si="228"/>
        <v>2.56</v>
      </c>
      <c r="AS86" s="7">
        <f t="shared" si="248"/>
        <v>0.22627066748315972</v>
      </c>
      <c r="AT86" s="7">
        <f t="shared" si="229"/>
        <v>0.22703818369453033</v>
      </c>
      <c r="AU86" s="7">
        <f t="shared" si="230"/>
        <v>0.22674418604651159</v>
      </c>
      <c r="AV86" s="7">
        <f t="shared" si="231"/>
        <v>0.22631578947368425</v>
      </c>
      <c r="AW86" s="7">
        <f t="shared" si="232"/>
        <v>0.22580645161290325</v>
      </c>
      <c r="AX86" s="7">
        <f t="shared" si="233"/>
        <v>0.22613065326633164</v>
      </c>
      <c r="AY86" s="7">
        <f t="shared" si="234"/>
        <v>0.22424242424242413</v>
      </c>
      <c r="BA86" s="3" t="s">
        <v>3</v>
      </c>
      <c r="BB86" s="3" t="s">
        <v>9</v>
      </c>
      <c r="BC86" s="3">
        <f t="shared" si="249"/>
        <v>33.809999999999995</v>
      </c>
      <c r="BD86" s="3">
        <f t="shared" si="250"/>
        <v>10.029999999999999</v>
      </c>
      <c r="BE86" s="3">
        <f t="shared" si="251"/>
        <v>7.13</v>
      </c>
      <c r="BF86" s="3">
        <f t="shared" si="252"/>
        <v>5.8999999999999995</v>
      </c>
      <c r="BG86" s="3">
        <f t="shared" si="253"/>
        <v>4.5</v>
      </c>
      <c r="BH86" s="3">
        <f t="shared" si="254"/>
        <v>4.12</v>
      </c>
      <c r="BI86" s="3">
        <f t="shared" si="255"/>
        <v>3.42</v>
      </c>
      <c r="BK86" s="3" t="s">
        <v>3</v>
      </c>
      <c r="BL86" s="3" t="s">
        <v>9</v>
      </c>
      <c r="BM86" s="3">
        <f t="shared" si="256"/>
        <v>34.89</v>
      </c>
      <c r="BN86" s="3">
        <f t="shared" si="257"/>
        <v>10.35</v>
      </c>
      <c r="BO86" s="3">
        <f t="shared" si="258"/>
        <v>7.36</v>
      </c>
      <c r="BP86" s="3">
        <f t="shared" si="259"/>
        <v>6.09</v>
      </c>
      <c r="BQ86" s="3">
        <f t="shared" si="260"/>
        <v>4.6399999999999997</v>
      </c>
      <c r="BR86" s="3">
        <f t="shared" si="261"/>
        <v>4.25</v>
      </c>
      <c r="BS86" s="3">
        <f t="shared" si="262"/>
        <v>3.53</v>
      </c>
      <c r="BU86" s="3" t="s">
        <v>3</v>
      </c>
      <c r="BV86" s="3" t="s">
        <v>9</v>
      </c>
      <c r="BW86" s="3">
        <f t="shared" si="263"/>
        <v>36.6</v>
      </c>
      <c r="BX86" s="3">
        <f t="shared" si="264"/>
        <v>10.86</v>
      </c>
      <c r="BY86" s="3">
        <f t="shared" si="265"/>
        <v>7.72</v>
      </c>
      <c r="BZ86" s="3">
        <f t="shared" si="266"/>
        <v>6.39</v>
      </c>
      <c r="CA86" s="3">
        <f t="shared" si="267"/>
        <v>4.87</v>
      </c>
      <c r="CB86" s="3">
        <f t="shared" si="268"/>
        <v>4.46</v>
      </c>
      <c r="CC86" s="3">
        <f t="shared" si="269"/>
        <v>3.7</v>
      </c>
    </row>
    <row r="87" spans="1:81" x14ac:dyDescent="0.25">
      <c r="A87" s="3" t="s">
        <v>37</v>
      </c>
      <c r="B87" s="3" t="s">
        <v>35</v>
      </c>
      <c r="C87" s="3">
        <f t="shared" ref="C87:I96" si="281">ROUND(C13*(1-$B$75),2)</f>
        <v>33.36</v>
      </c>
      <c r="D87" s="3">
        <f t="shared" si="281"/>
        <v>9.89</v>
      </c>
      <c r="E87" s="3">
        <f t="shared" si="281"/>
        <v>7.02</v>
      </c>
      <c r="F87" s="3">
        <f t="shared" si="281"/>
        <v>5.82</v>
      </c>
      <c r="G87" s="3">
        <f t="shared" si="281"/>
        <v>4.4400000000000004</v>
      </c>
      <c r="H87" s="3">
        <f t="shared" si="281"/>
        <v>4.07</v>
      </c>
      <c r="I87" s="3">
        <f t="shared" si="281"/>
        <v>3.37</v>
      </c>
      <c r="K87" s="3">
        <f t="shared" ref="K87:Q87" si="282">K13</f>
        <v>26.53</v>
      </c>
      <c r="L87" s="3">
        <f t="shared" si="282"/>
        <v>7.86</v>
      </c>
      <c r="M87" s="3">
        <f t="shared" si="282"/>
        <v>5.59</v>
      </c>
      <c r="N87" s="3">
        <f t="shared" si="282"/>
        <v>4.63</v>
      </c>
      <c r="O87" s="3">
        <f t="shared" si="282"/>
        <v>3.53</v>
      </c>
      <c r="P87" s="3">
        <f t="shared" si="282"/>
        <v>3.23</v>
      </c>
      <c r="Q87" s="3">
        <f t="shared" si="282"/>
        <v>2.68</v>
      </c>
      <c r="S87" s="7">
        <f t="shared" si="211"/>
        <v>0.20473621103117501</v>
      </c>
      <c r="T87" s="7">
        <f t="shared" si="212"/>
        <v>0.20525783619817994</v>
      </c>
      <c r="U87" s="7">
        <f t="shared" si="213"/>
        <v>0.20370370370370372</v>
      </c>
      <c r="V87" s="7">
        <f t="shared" si="214"/>
        <v>0.20446735395189009</v>
      </c>
      <c r="W87" s="7">
        <f t="shared" si="277"/>
        <v>0.20495495495495508</v>
      </c>
      <c r="X87" s="7">
        <f t="shared" si="278"/>
        <v>0.20638820638820643</v>
      </c>
      <c r="Y87" s="7">
        <f t="shared" si="279"/>
        <v>0.20474777448071213</v>
      </c>
      <c r="AA87" s="3" t="s">
        <v>37</v>
      </c>
      <c r="AB87" s="3" t="s">
        <v>35</v>
      </c>
      <c r="AC87" s="3">
        <f t="shared" si="245"/>
        <v>34.299999999999997</v>
      </c>
      <c r="AD87" s="3">
        <f t="shared" si="218"/>
        <v>10.17</v>
      </c>
      <c r="AE87" s="3">
        <f t="shared" si="219"/>
        <v>7.22</v>
      </c>
      <c r="AF87" s="3">
        <f t="shared" si="220"/>
        <v>5.99</v>
      </c>
      <c r="AG87" s="3">
        <f t="shared" si="221"/>
        <v>4.5699999999999994</v>
      </c>
      <c r="AH87" s="3">
        <f t="shared" si="222"/>
        <v>4.1899999999999995</v>
      </c>
      <c r="AI87" s="3">
        <f t="shared" si="223"/>
        <v>3.4699999999999998</v>
      </c>
      <c r="AK87" s="3">
        <f t="shared" si="246"/>
        <v>26.53</v>
      </c>
      <c r="AL87" s="3">
        <f t="shared" si="247"/>
        <v>7.86</v>
      </c>
      <c r="AM87" s="3">
        <f t="shared" si="224"/>
        <v>5.59</v>
      </c>
      <c r="AN87" s="3">
        <f t="shared" si="225"/>
        <v>4.63</v>
      </c>
      <c r="AO87" s="3">
        <f t="shared" si="226"/>
        <v>3.53</v>
      </c>
      <c r="AP87" s="3">
        <f t="shared" si="227"/>
        <v>3.23</v>
      </c>
      <c r="AQ87" s="3">
        <f t="shared" si="228"/>
        <v>2.68</v>
      </c>
      <c r="AS87" s="7">
        <f t="shared" si="248"/>
        <v>0.2265306122448979</v>
      </c>
      <c r="AT87" s="7">
        <f t="shared" si="229"/>
        <v>0.22713864306784659</v>
      </c>
      <c r="AU87" s="7">
        <f t="shared" si="230"/>
        <v>0.22576177285318555</v>
      </c>
      <c r="AV87" s="7">
        <f t="shared" si="231"/>
        <v>0.22704507512520877</v>
      </c>
      <c r="AW87" s="7">
        <f t="shared" si="232"/>
        <v>0.22757111597374169</v>
      </c>
      <c r="AX87" s="7">
        <f t="shared" si="233"/>
        <v>0.22911694510739844</v>
      </c>
      <c r="AY87" s="7">
        <f t="shared" si="234"/>
        <v>0.22766570605187308</v>
      </c>
      <c r="BA87" s="3" t="s">
        <v>37</v>
      </c>
      <c r="BB87" s="3" t="s">
        <v>35</v>
      </c>
      <c r="BC87" s="3">
        <f t="shared" si="249"/>
        <v>35.51</v>
      </c>
      <c r="BD87" s="3">
        <f t="shared" si="250"/>
        <v>10.53</v>
      </c>
      <c r="BE87" s="3">
        <f t="shared" si="251"/>
        <v>7.4799999999999995</v>
      </c>
      <c r="BF87" s="3">
        <f t="shared" si="252"/>
        <v>6.2</v>
      </c>
      <c r="BG87" s="3">
        <f t="shared" si="253"/>
        <v>4.7299999999999995</v>
      </c>
      <c r="BH87" s="3">
        <f t="shared" si="254"/>
        <v>4.34</v>
      </c>
      <c r="BI87" s="3">
        <f t="shared" si="255"/>
        <v>3.5999999999999996</v>
      </c>
      <c r="BK87" s="3" t="s">
        <v>37</v>
      </c>
      <c r="BL87" s="3" t="s">
        <v>35</v>
      </c>
      <c r="BM87" s="3">
        <f t="shared" si="256"/>
        <v>36.65</v>
      </c>
      <c r="BN87" s="3">
        <f t="shared" si="257"/>
        <v>10.87</v>
      </c>
      <c r="BO87" s="3">
        <f t="shared" si="258"/>
        <v>7.72</v>
      </c>
      <c r="BP87" s="3">
        <f t="shared" si="259"/>
        <v>6.4</v>
      </c>
      <c r="BQ87" s="3">
        <f t="shared" si="260"/>
        <v>4.88</v>
      </c>
      <c r="BR87" s="3">
        <f t="shared" si="261"/>
        <v>4.4800000000000004</v>
      </c>
      <c r="BS87" s="3">
        <f t="shared" si="262"/>
        <v>3.72</v>
      </c>
      <c r="BU87" s="3" t="s">
        <v>37</v>
      </c>
      <c r="BV87" s="3" t="s">
        <v>35</v>
      </c>
      <c r="BW87" s="3">
        <f t="shared" si="263"/>
        <v>38.450000000000003</v>
      </c>
      <c r="BX87" s="3">
        <f t="shared" si="264"/>
        <v>11.4</v>
      </c>
      <c r="BY87" s="3">
        <f t="shared" si="265"/>
        <v>8.1</v>
      </c>
      <c r="BZ87" s="3">
        <f t="shared" si="266"/>
        <v>6.71</v>
      </c>
      <c r="CA87" s="3">
        <f t="shared" si="267"/>
        <v>5.12</v>
      </c>
      <c r="CB87" s="3">
        <f t="shared" si="268"/>
        <v>4.7</v>
      </c>
      <c r="CC87" s="3">
        <f t="shared" si="269"/>
        <v>3.9</v>
      </c>
    </row>
    <row r="88" spans="1:81" x14ac:dyDescent="0.25">
      <c r="A88" s="3" t="s">
        <v>37</v>
      </c>
      <c r="B88" s="3" t="s">
        <v>36</v>
      </c>
      <c r="C88" s="3">
        <f t="shared" si="281"/>
        <v>31.77</v>
      </c>
      <c r="D88" s="3">
        <f t="shared" si="281"/>
        <v>9.42</v>
      </c>
      <c r="E88" s="3">
        <f t="shared" si="281"/>
        <v>6.69</v>
      </c>
      <c r="F88" s="3">
        <f t="shared" si="281"/>
        <v>5.54</v>
      </c>
      <c r="G88" s="3">
        <f t="shared" si="281"/>
        <v>4.22</v>
      </c>
      <c r="H88" s="3">
        <f t="shared" si="281"/>
        <v>3.87</v>
      </c>
      <c r="I88" s="3">
        <f t="shared" si="281"/>
        <v>3.21</v>
      </c>
      <c r="K88" s="3">
        <f t="shared" ref="K88:Q88" si="283">K14</f>
        <v>25.27</v>
      </c>
      <c r="L88" s="3">
        <f t="shared" si="283"/>
        <v>7.49</v>
      </c>
      <c r="M88" s="3">
        <f t="shared" si="283"/>
        <v>5.32</v>
      </c>
      <c r="N88" s="3">
        <f t="shared" si="283"/>
        <v>4.41</v>
      </c>
      <c r="O88" s="3">
        <f t="shared" si="283"/>
        <v>3.36</v>
      </c>
      <c r="P88" s="3">
        <f t="shared" si="283"/>
        <v>3.08</v>
      </c>
      <c r="Q88" s="3">
        <f t="shared" si="283"/>
        <v>2.56</v>
      </c>
      <c r="S88" s="7">
        <f t="shared" si="211"/>
        <v>0.20459553037456724</v>
      </c>
      <c r="T88" s="7">
        <f t="shared" si="212"/>
        <v>0.20488322717622076</v>
      </c>
      <c r="U88" s="7">
        <f t="shared" si="213"/>
        <v>0.20478325859491775</v>
      </c>
      <c r="V88" s="7">
        <f t="shared" si="214"/>
        <v>0.20397111913357402</v>
      </c>
      <c r="W88" s="7">
        <f t="shared" si="277"/>
        <v>0.20379146919431279</v>
      </c>
      <c r="X88" s="7">
        <f t="shared" si="278"/>
        <v>0.20413436692506459</v>
      </c>
      <c r="Y88" s="7">
        <f t="shared" si="279"/>
        <v>0.20249221183800625</v>
      </c>
      <c r="AA88" s="3" t="s">
        <v>37</v>
      </c>
      <c r="AB88" s="3" t="s">
        <v>36</v>
      </c>
      <c r="AC88" s="3">
        <f t="shared" si="245"/>
        <v>32.659999999999997</v>
      </c>
      <c r="AD88" s="3">
        <f t="shared" si="218"/>
        <v>9.69</v>
      </c>
      <c r="AE88" s="3">
        <f t="shared" si="219"/>
        <v>6.88</v>
      </c>
      <c r="AF88" s="3">
        <f t="shared" si="220"/>
        <v>5.7</v>
      </c>
      <c r="AG88" s="3">
        <f t="shared" si="221"/>
        <v>4.34</v>
      </c>
      <c r="AH88" s="3">
        <f t="shared" si="222"/>
        <v>3.98</v>
      </c>
      <c r="AI88" s="3">
        <f t="shared" si="223"/>
        <v>3.3</v>
      </c>
      <c r="AK88" s="3">
        <f t="shared" si="246"/>
        <v>25.27</v>
      </c>
      <c r="AL88" s="3">
        <f t="shared" si="247"/>
        <v>7.49</v>
      </c>
      <c r="AM88" s="3">
        <f t="shared" si="224"/>
        <v>5.32</v>
      </c>
      <c r="AN88" s="3">
        <f t="shared" si="225"/>
        <v>4.41</v>
      </c>
      <c r="AO88" s="3">
        <f t="shared" si="226"/>
        <v>3.36</v>
      </c>
      <c r="AP88" s="3">
        <f t="shared" si="227"/>
        <v>3.08</v>
      </c>
      <c r="AQ88" s="3">
        <f t="shared" si="228"/>
        <v>2.56</v>
      </c>
      <c r="AS88" s="7">
        <f t="shared" si="248"/>
        <v>0.22627066748315972</v>
      </c>
      <c r="AT88" s="7">
        <f t="shared" si="229"/>
        <v>0.22703818369453033</v>
      </c>
      <c r="AU88" s="7">
        <f t="shared" si="230"/>
        <v>0.22674418604651159</v>
      </c>
      <c r="AV88" s="7">
        <f t="shared" si="231"/>
        <v>0.22631578947368425</v>
      </c>
      <c r="AW88" s="7">
        <f t="shared" si="232"/>
        <v>0.22580645161290325</v>
      </c>
      <c r="AX88" s="7">
        <f t="shared" si="233"/>
        <v>0.22613065326633164</v>
      </c>
      <c r="AY88" s="7">
        <f t="shared" si="234"/>
        <v>0.22424242424242413</v>
      </c>
      <c r="BA88" s="3" t="s">
        <v>37</v>
      </c>
      <c r="BB88" s="3" t="s">
        <v>36</v>
      </c>
      <c r="BC88" s="3">
        <f t="shared" si="249"/>
        <v>33.809999999999995</v>
      </c>
      <c r="BD88" s="3">
        <f t="shared" si="250"/>
        <v>10.029999999999999</v>
      </c>
      <c r="BE88" s="3">
        <f t="shared" si="251"/>
        <v>7.13</v>
      </c>
      <c r="BF88" s="3">
        <f t="shared" si="252"/>
        <v>5.8999999999999995</v>
      </c>
      <c r="BG88" s="3">
        <f t="shared" si="253"/>
        <v>4.5</v>
      </c>
      <c r="BH88" s="3">
        <f t="shared" si="254"/>
        <v>4.12</v>
      </c>
      <c r="BI88" s="3">
        <f t="shared" si="255"/>
        <v>3.42</v>
      </c>
      <c r="BK88" s="3" t="s">
        <v>37</v>
      </c>
      <c r="BL88" s="3" t="s">
        <v>36</v>
      </c>
      <c r="BM88" s="3">
        <f t="shared" si="256"/>
        <v>34.89</v>
      </c>
      <c r="BN88" s="3">
        <f t="shared" si="257"/>
        <v>10.35</v>
      </c>
      <c r="BO88" s="3">
        <f t="shared" si="258"/>
        <v>7.36</v>
      </c>
      <c r="BP88" s="3">
        <f t="shared" si="259"/>
        <v>6.09</v>
      </c>
      <c r="BQ88" s="3">
        <f t="shared" si="260"/>
        <v>4.6399999999999997</v>
      </c>
      <c r="BR88" s="3">
        <f t="shared" si="261"/>
        <v>4.25</v>
      </c>
      <c r="BS88" s="3">
        <f t="shared" si="262"/>
        <v>3.53</v>
      </c>
      <c r="BU88" s="3" t="s">
        <v>37</v>
      </c>
      <c r="BV88" s="3" t="s">
        <v>36</v>
      </c>
      <c r="BW88" s="3">
        <f t="shared" si="263"/>
        <v>36.6</v>
      </c>
      <c r="BX88" s="3">
        <f t="shared" si="264"/>
        <v>10.86</v>
      </c>
      <c r="BY88" s="3">
        <f t="shared" si="265"/>
        <v>7.72</v>
      </c>
      <c r="BZ88" s="3">
        <f t="shared" si="266"/>
        <v>6.39</v>
      </c>
      <c r="CA88" s="3">
        <f t="shared" si="267"/>
        <v>4.87</v>
      </c>
      <c r="CB88" s="3">
        <f t="shared" si="268"/>
        <v>4.46</v>
      </c>
      <c r="CC88" s="3">
        <f t="shared" si="269"/>
        <v>3.7</v>
      </c>
    </row>
    <row r="89" spans="1:81" x14ac:dyDescent="0.25">
      <c r="A89" s="3" t="s">
        <v>37</v>
      </c>
      <c r="B89" s="3" t="s">
        <v>9</v>
      </c>
      <c r="C89" s="3">
        <f t="shared" si="281"/>
        <v>66</v>
      </c>
      <c r="D89" s="3">
        <f t="shared" si="281"/>
        <v>11.77</v>
      </c>
      <c r="E89" s="3">
        <f t="shared" si="281"/>
        <v>8.36</v>
      </c>
      <c r="F89" s="3">
        <f t="shared" si="281"/>
        <v>6.93</v>
      </c>
      <c r="G89" s="3">
        <f t="shared" si="281"/>
        <v>5.28</v>
      </c>
      <c r="H89" s="3">
        <f t="shared" si="281"/>
        <v>4.84</v>
      </c>
      <c r="I89" s="3">
        <f t="shared" si="281"/>
        <v>4.0199999999999996</v>
      </c>
      <c r="K89" s="3">
        <f t="shared" ref="K89:Q89" si="284">K15</f>
        <v>52.5</v>
      </c>
      <c r="L89" s="3">
        <f t="shared" si="284"/>
        <v>9.36</v>
      </c>
      <c r="M89" s="3">
        <f t="shared" si="284"/>
        <v>6.65</v>
      </c>
      <c r="N89" s="3">
        <f t="shared" si="284"/>
        <v>5.51</v>
      </c>
      <c r="O89" s="3">
        <f t="shared" si="284"/>
        <v>4.2</v>
      </c>
      <c r="P89" s="3">
        <f t="shared" si="284"/>
        <v>3.85</v>
      </c>
      <c r="Q89" s="3">
        <f t="shared" si="284"/>
        <v>3.19</v>
      </c>
      <c r="S89" s="7">
        <f t="shared" si="211"/>
        <v>0.20454545454545459</v>
      </c>
      <c r="T89" s="7">
        <f t="shared" si="212"/>
        <v>0.20475785896346643</v>
      </c>
      <c r="U89" s="7">
        <f t="shared" si="213"/>
        <v>0.20454545454545447</v>
      </c>
      <c r="V89" s="7">
        <f t="shared" si="214"/>
        <v>0.20490620490620493</v>
      </c>
      <c r="W89" s="7">
        <f t="shared" si="277"/>
        <v>0.20454545454545459</v>
      </c>
      <c r="X89" s="7">
        <f t="shared" si="278"/>
        <v>0.20454545454545447</v>
      </c>
      <c r="Y89" s="7">
        <f t="shared" si="279"/>
        <v>0.20646766169154218</v>
      </c>
      <c r="AA89" s="3" t="s">
        <v>37</v>
      </c>
      <c r="AB89" s="3" t="s">
        <v>9</v>
      </c>
      <c r="AC89" s="3">
        <f t="shared" si="245"/>
        <v>67.850000000000009</v>
      </c>
      <c r="AD89" s="3">
        <f t="shared" si="218"/>
        <v>12.1</v>
      </c>
      <c r="AE89" s="3">
        <f t="shared" si="219"/>
        <v>8.6</v>
      </c>
      <c r="AF89" s="3">
        <f t="shared" si="220"/>
        <v>7.13</v>
      </c>
      <c r="AG89" s="3">
        <f t="shared" si="221"/>
        <v>5.43</v>
      </c>
      <c r="AH89" s="3">
        <f t="shared" si="222"/>
        <v>4.9799999999999995</v>
      </c>
      <c r="AI89" s="3">
        <f t="shared" si="223"/>
        <v>4.1399999999999997</v>
      </c>
      <c r="AK89" s="3">
        <f t="shared" si="246"/>
        <v>52.5</v>
      </c>
      <c r="AL89" s="3">
        <f t="shared" si="247"/>
        <v>9.36</v>
      </c>
      <c r="AM89" s="3">
        <f t="shared" si="224"/>
        <v>6.65</v>
      </c>
      <c r="AN89" s="3">
        <f t="shared" si="225"/>
        <v>5.51</v>
      </c>
      <c r="AO89" s="3">
        <f t="shared" si="226"/>
        <v>4.2</v>
      </c>
      <c r="AP89" s="3">
        <f t="shared" si="227"/>
        <v>3.85</v>
      </c>
      <c r="AQ89" s="3">
        <f t="shared" si="228"/>
        <v>3.19</v>
      </c>
      <c r="AS89" s="7">
        <f t="shared" si="248"/>
        <v>0.22623434045689028</v>
      </c>
      <c r="AT89" s="7">
        <f t="shared" si="229"/>
        <v>0.22644628099173558</v>
      </c>
      <c r="AU89" s="7">
        <f t="shared" si="230"/>
        <v>0.22674418604651159</v>
      </c>
      <c r="AV89" s="7">
        <f t="shared" si="231"/>
        <v>0.2272089761570828</v>
      </c>
      <c r="AW89" s="7">
        <f t="shared" si="232"/>
        <v>0.22651933701657456</v>
      </c>
      <c r="AX89" s="7">
        <f t="shared" si="233"/>
        <v>0.22690763052208829</v>
      </c>
      <c r="AY89" s="7">
        <f t="shared" si="234"/>
        <v>0.22946859903381633</v>
      </c>
      <c r="BA89" s="3" t="s">
        <v>37</v>
      </c>
      <c r="BB89" s="3" t="s">
        <v>9</v>
      </c>
      <c r="BC89" s="3">
        <f t="shared" si="249"/>
        <v>70.23</v>
      </c>
      <c r="BD89" s="3">
        <f t="shared" si="250"/>
        <v>12.53</v>
      </c>
      <c r="BE89" s="3">
        <f t="shared" si="251"/>
        <v>8.91</v>
      </c>
      <c r="BF89" s="3">
        <f t="shared" si="252"/>
        <v>7.38</v>
      </c>
      <c r="BG89" s="3">
        <f t="shared" si="253"/>
        <v>5.63</v>
      </c>
      <c r="BH89" s="3">
        <f t="shared" si="254"/>
        <v>5.16</v>
      </c>
      <c r="BI89" s="3">
        <f t="shared" si="255"/>
        <v>4.29</v>
      </c>
      <c r="BK89" s="3" t="s">
        <v>37</v>
      </c>
      <c r="BL89" s="3" t="s">
        <v>9</v>
      </c>
      <c r="BM89" s="3">
        <f t="shared" si="256"/>
        <v>72.48</v>
      </c>
      <c r="BN89" s="3">
        <f t="shared" si="257"/>
        <v>12.93</v>
      </c>
      <c r="BO89" s="3">
        <f t="shared" si="258"/>
        <v>9.1999999999999993</v>
      </c>
      <c r="BP89" s="3">
        <f t="shared" si="259"/>
        <v>7.62</v>
      </c>
      <c r="BQ89" s="3">
        <f t="shared" si="260"/>
        <v>5.81</v>
      </c>
      <c r="BR89" s="3">
        <f t="shared" si="261"/>
        <v>5.33</v>
      </c>
      <c r="BS89" s="3">
        <f t="shared" si="262"/>
        <v>4.43</v>
      </c>
      <c r="BU89" s="3" t="s">
        <v>37</v>
      </c>
      <c r="BV89" s="3" t="s">
        <v>9</v>
      </c>
      <c r="BW89" s="3">
        <f t="shared" si="263"/>
        <v>76.03</v>
      </c>
      <c r="BX89" s="3">
        <f t="shared" si="264"/>
        <v>13.56</v>
      </c>
      <c r="BY89" s="3">
        <f t="shared" si="265"/>
        <v>9.65</v>
      </c>
      <c r="BZ89" s="3">
        <f t="shared" si="266"/>
        <v>7.99</v>
      </c>
      <c r="CA89" s="3">
        <f t="shared" si="267"/>
        <v>6.09</v>
      </c>
      <c r="CB89" s="3">
        <f t="shared" si="268"/>
        <v>5.59</v>
      </c>
      <c r="CC89" s="3">
        <f t="shared" si="269"/>
        <v>4.6500000000000004</v>
      </c>
    </row>
    <row r="90" spans="1:81" x14ac:dyDescent="0.25">
      <c r="A90" s="3" t="s">
        <v>11</v>
      </c>
      <c r="B90" s="3" t="s">
        <v>35</v>
      </c>
      <c r="C90" s="3">
        <f t="shared" si="281"/>
        <v>63.36</v>
      </c>
      <c r="D90" s="3">
        <f t="shared" si="281"/>
        <v>11.3</v>
      </c>
      <c r="E90" s="3">
        <f t="shared" si="281"/>
        <v>8.0299999999999994</v>
      </c>
      <c r="F90" s="3">
        <f t="shared" si="281"/>
        <v>6.65</v>
      </c>
      <c r="G90" s="3">
        <f t="shared" si="281"/>
        <v>5.07</v>
      </c>
      <c r="H90" s="3">
        <f t="shared" si="281"/>
        <v>4.6500000000000004</v>
      </c>
      <c r="I90" s="3">
        <f t="shared" si="281"/>
        <v>3.85</v>
      </c>
      <c r="K90" s="3">
        <f t="shared" ref="K90:Q90" si="285">K16</f>
        <v>50.4</v>
      </c>
      <c r="L90" s="3">
        <f t="shared" si="285"/>
        <v>8.99</v>
      </c>
      <c r="M90" s="3">
        <f t="shared" si="285"/>
        <v>6.38</v>
      </c>
      <c r="N90" s="3">
        <f t="shared" si="285"/>
        <v>5.29</v>
      </c>
      <c r="O90" s="3">
        <f t="shared" si="285"/>
        <v>4.03</v>
      </c>
      <c r="P90" s="3">
        <f t="shared" si="285"/>
        <v>3.7</v>
      </c>
      <c r="Q90" s="3">
        <f t="shared" si="285"/>
        <v>3.07</v>
      </c>
      <c r="S90" s="7">
        <f t="shared" si="211"/>
        <v>0.20454545454545459</v>
      </c>
      <c r="T90" s="7">
        <f t="shared" si="212"/>
        <v>0.20442477876106202</v>
      </c>
      <c r="U90" s="7">
        <f t="shared" si="213"/>
        <v>0.20547945205479445</v>
      </c>
      <c r="V90" s="7">
        <f t="shared" si="214"/>
        <v>0.20451127819548875</v>
      </c>
      <c r="W90" s="7">
        <f t="shared" si="277"/>
        <v>0.20512820512820518</v>
      </c>
      <c r="X90" s="7">
        <f t="shared" si="278"/>
        <v>0.20430107526881724</v>
      </c>
      <c r="Y90" s="7">
        <f t="shared" si="279"/>
        <v>0.20259740259740266</v>
      </c>
      <c r="AA90" s="3" t="s">
        <v>11</v>
      </c>
      <c r="AB90" s="3" t="s">
        <v>35</v>
      </c>
      <c r="AC90" s="3">
        <f t="shared" si="245"/>
        <v>65.14</v>
      </c>
      <c r="AD90" s="3">
        <f t="shared" si="218"/>
        <v>11.62</v>
      </c>
      <c r="AE90" s="3">
        <f t="shared" si="219"/>
        <v>8.26</v>
      </c>
      <c r="AF90" s="3">
        <f t="shared" si="220"/>
        <v>6.84</v>
      </c>
      <c r="AG90" s="3">
        <f t="shared" si="221"/>
        <v>5.22</v>
      </c>
      <c r="AH90" s="3">
        <f t="shared" si="222"/>
        <v>4.79</v>
      </c>
      <c r="AI90" s="3">
        <f t="shared" si="223"/>
        <v>3.96</v>
      </c>
      <c r="AK90" s="3">
        <f t="shared" si="246"/>
        <v>50.4</v>
      </c>
      <c r="AL90" s="3">
        <f t="shared" si="247"/>
        <v>8.99</v>
      </c>
      <c r="AM90" s="3">
        <f t="shared" si="224"/>
        <v>6.38</v>
      </c>
      <c r="AN90" s="3">
        <f t="shared" si="225"/>
        <v>5.29</v>
      </c>
      <c r="AO90" s="3">
        <f t="shared" si="226"/>
        <v>4.03</v>
      </c>
      <c r="AP90" s="3">
        <f t="shared" si="227"/>
        <v>3.7</v>
      </c>
      <c r="AQ90" s="3">
        <f t="shared" si="228"/>
        <v>3.07</v>
      </c>
      <c r="AS90" s="7">
        <f t="shared" si="248"/>
        <v>0.2262818544673012</v>
      </c>
      <c r="AT90" s="7">
        <f t="shared" si="229"/>
        <v>0.22633390705679857</v>
      </c>
      <c r="AU90" s="7">
        <f t="shared" si="230"/>
        <v>0.22760290556900731</v>
      </c>
      <c r="AV90" s="7">
        <f t="shared" si="231"/>
        <v>0.22660818713450293</v>
      </c>
      <c r="AW90" s="7">
        <f t="shared" si="232"/>
        <v>0.22796934865900376</v>
      </c>
      <c r="AX90" s="7">
        <f t="shared" si="233"/>
        <v>0.22755741127348639</v>
      </c>
      <c r="AY90" s="7">
        <f t="shared" si="234"/>
        <v>0.22474747474747481</v>
      </c>
      <c r="BA90" s="3" t="s">
        <v>11</v>
      </c>
      <c r="BB90" s="3" t="s">
        <v>35</v>
      </c>
      <c r="BC90" s="3">
        <f t="shared" si="249"/>
        <v>67.42</v>
      </c>
      <c r="BD90" s="3">
        <f t="shared" si="250"/>
        <v>12.03</v>
      </c>
      <c r="BE90" s="3">
        <f t="shared" si="251"/>
        <v>8.5499999999999989</v>
      </c>
      <c r="BF90" s="3">
        <f t="shared" si="252"/>
        <v>7.08</v>
      </c>
      <c r="BG90" s="3">
        <f t="shared" si="253"/>
        <v>5.41</v>
      </c>
      <c r="BH90" s="3">
        <f t="shared" si="254"/>
        <v>4.96</v>
      </c>
      <c r="BI90" s="3">
        <f t="shared" si="255"/>
        <v>4.0999999999999996</v>
      </c>
      <c r="BK90" s="3" t="s">
        <v>11</v>
      </c>
      <c r="BL90" s="3" t="s">
        <v>35</v>
      </c>
      <c r="BM90" s="3">
        <f t="shared" si="256"/>
        <v>69.58</v>
      </c>
      <c r="BN90" s="3">
        <f t="shared" si="257"/>
        <v>12.41</v>
      </c>
      <c r="BO90" s="3">
        <f t="shared" si="258"/>
        <v>8.82</v>
      </c>
      <c r="BP90" s="3">
        <f t="shared" si="259"/>
        <v>7.31</v>
      </c>
      <c r="BQ90" s="3">
        <f t="shared" si="260"/>
        <v>5.58</v>
      </c>
      <c r="BR90" s="3">
        <f t="shared" si="261"/>
        <v>5.12</v>
      </c>
      <c r="BS90" s="3">
        <f t="shared" si="262"/>
        <v>4.2300000000000004</v>
      </c>
      <c r="BU90" s="3" t="s">
        <v>11</v>
      </c>
      <c r="BV90" s="3" t="s">
        <v>35</v>
      </c>
      <c r="BW90" s="3">
        <f t="shared" si="263"/>
        <v>72.989999999999995</v>
      </c>
      <c r="BX90" s="3">
        <f t="shared" si="264"/>
        <v>13.02</v>
      </c>
      <c r="BY90" s="3">
        <f t="shared" si="265"/>
        <v>9.25</v>
      </c>
      <c r="BZ90" s="3">
        <f t="shared" si="266"/>
        <v>7.67</v>
      </c>
      <c r="CA90" s="3">
        <f t="shared" si="267"/>
        <v>5.85</v>
      </c>
      <c r="CB90" s="3">
        <f t="shared" si="268"/>
        <v>5.37</v>
      </c>
      <c r="CC90" s="3">
        <f t="shared" si="269"/>
        <v>4.4400000000000004</v>
      </c>
    </row>
    <row r="91" spans="1:81" x14ac:dyDescent="0.25">
      <c r="A91" s="3" t="s">
        <v>11</v>
      </c>
      <c r="B91" s="3" t="s">
        <v>36</v>
      </c>
      <c r="C91" s="3">
        <f t="shared" si="281"/>
        <v>66</v>
      </c>
      <c r="D91" s="3">
        <f t="shared" si="281"/>
        <v>11.77</v>
      </c>
      <c r="E91" s="3">
        <f t="shared" si="281"/>
        <v>8.36</v>
      </c>
      <c r="F91" s="3">
        <f t="shared" si="281"/>
        <v>6.93</v>
      </c>
      <c r="G91" s="3">
        <f t="shared" si="281"/>
        <v>5.28</v>
      </c>
      <c r="H91" s="3">
        <f t="shared" si="281"/>
        <v>4.84</v>
      </c>
      <c r="I91" s="3">
        <f t="shared" si="281"/>
        <v>4.0199999999999996</v>
      </c>
      <c r="K91" s="3">
        <f t="shared" ref="K91:Q91" si="286">K17</f>
        <v>52.5</v>
      </c>
      <c r="L91" s="3">
        <f t="shared" si="286"/>
        <v>9.36</v>
      </c>
      <c r="M91" s="3">
        <f t="shared" si="286"/>
        <v>6.65</v>
      </c>
      <c r="N91" s="3">
        <f t="shared" si="286"/>
        <v>5.51</v>
      </c>
      <c r="O91" s="3">
        <f t="shared" si="286"/>
        <v>4.2</v>
      </c>
      <c r="P91" s="3">
        <f t="shared" si="286"/>
        <v>3.85</v>
      </c>
      <c r="Q91" s="3">
        <f t="shared" si="286"/>
        <v>3.19</v>
      </c>
      <c r="S91" s="7">
        <f t="shared" si="211"/>
        <v>0.20454545454545459</v>
      </c>
      <c r="T91" s="7">
        <f t="shared" si="212"/>
        <v>0.20475785896346643</v>
      </c>
      <c r="U91" s="7">
        <f t="shared" si="213"/>
        <v>0.20454545454545447</v>
      </c>
      <c r="V91" s="7">
        <f t="shared" si="214"/>
        <v>0.20490620490620493</v>
      </c>
      <c r="W91" s="7">
        <f t="shared" si="277"/>
        <v>0.20454545454545459</v>
      </c>
      <c r="X91" s="7">
        <f t="shared" si="278"/>
        <v>0.20454545454545447</v>
      </c>
      <c r="Y91" s="7">
        <f t="shared" si="279"/>
        <v>0.20646766169154218</v>
      </c>
      <c r="AA91" s="3" t="s">
        <v>11</v>
      </c>
      <c r="AB91" s="3" t="s">
        <v>36</v>
      </c>
      <c r="AC91" s="3">
        <f t="shared" si="245"/>
        <v>67.850000000000009</v>
      </c>
      <c r="AD91" s="3">
        <f t="shared" si="218"/>
        <v>12.1</v>
      </c>
      <c r="AE91" s="3">
        <f t="shared" si="219"/>
        <v>8.6</v>
      </c>
      <c r="AF91" s="3">
        <f t="shared" si="220"/>
        <v>7.13</v>
      </c>
      <c r="AG91" s="3">
        <f t="shared" si="221"/>
        <v>5.43</v>
      </c>
      <c r="AH91" s="3">
        <f t="shared" si="222"/>
        <v>4.9799999999999995</v>
      </c>
      <c r="AI91" s="3">
        <f t="shared" si="223"/>
        <v>4.1399999999999997</v>
      </c>
      <c r="AK91" s="3">
        <f t="shared" si="246"/>
        <v>52.5</v>
      </c>
      <c r="AL91" s="3">
        <f t="shared" si="247"/>
        <v>9.36</v>
      </c>
      <c r="AM91" s="3">
        <f t="shared" si="224"/>
        <v>6.65</v>
      </c>
      <c r="AN91" s="3">
        <f t="shared" si="225"/>
        <v>5.51</v>
      </c>
      <c r="AO91" s="3">
        <f t="shared" si="226"/>
        <v>4.2</v>
      </c>
      <c r="AP91" s="3">
        <f t="shared" si="227"/>
        <v>3.85</v>
      </c>
      <c r="AQ91" s="3">
        <f t="shared" si="228"/>
        <v>3.19</v>
      </c>
      <c r="AS91" s="7">
        <f t="shared" si="248"/>
        <v>0.22623434045689028</v>
      </c>
      <c r="AT91" s="7">
        <f t="shared" si="229"/>
        <v>0.22644628099173558</v>
      </c>
      <c r="AU91" s="7">
        <f t="shared" si="230"/>
        <v>0.22674418604651159</v>
      </c>
      <c r="AV91" s="7">
        <f t="shared" si="231"/>
        <v>0.2272089761570828</v>
      </c>
      <c r="AW91" s="7">
        <f t="shared" si="232"/>
        <v>0.22651933701657456</v>
      </c>
      <c r="AX91" s="7">
        <f t="shared" si="233"/>
        <v>0.22690763052208829</v>
      </c>
      <c r="AY91" s="7">
        <f t="shared" si="234"/>
        <v>0.22946859903381633</v>
      </c>
      <c r="BA91" s="3" t="s">
        <v>11</v>
      </c>
      <c r="BB91" s="3" t="s">
        <v>36</v>
      </c>
      <c r="BC91" s="3">
        <f t="shared" si="249"/>
        <v>70.23</v>
      </c>
      <c r="BD91" s="3">
        <f t="shared" si="250"/>
        <v>12.53</v>
      </c>
      <c r="BE91" s="3">
        <f t="shared" si="251"/>
        <v>8.91</v>
      </c>
      <c r="BF91" s="3">
        <f t="shared" si="252"/>
        <v>7.38</v>
      </c>
      <c r="BG91" s="3">
        <f t="shared" si="253"/>
        <v>5.63</v>
      </c>
      <c r="BH91" s="3">
        <f t="shared" si="254"/>
        <v>5.16</v>
      </c>
      <c r="BI91" s="3">
        <f t="shared" si="255"/>
        <v>4.29</v>
      </c>
      <c r="BK91" s="3" t="s">
        <v>11</v>
      </c>
      <c r="BL91" s="3" t="s">
        <v>36</v>
      </c>
      <c r="BM91" s="3">
        <f t="shared" si="256"/>
        <v>72.48</v>
      </c>
      <c r="BN91" s="3">
        <f t="shared" si="257"/>
        <v>12.93</v>
      </c>
      <c r="BO91" s="3">
        <f t="shared" si="258"/>
        <v>9.1999999999999993</v>
      </c>
      <c r="BP91" s="3">
        <f t="shared" si="259"/>
        <v>7.62</v>
      </c>
      <c r="BQ91" s="3">
        <f t="shared" si="260"/>
        <v>5.81</v>
      </c>
      <c r="BR91" s="3">
        <f t="shared" si="261"/>
        <v>5.33</v>
      </c>
      <c r="BS91" s="3">
        <f t="shared" si="262"/>
        <v>4.43</v>
      </c>
      <c r="BU91" s="3" t="s">
        <v>11</v>
      </c>
      <c r="BV91" s="3" t="s">
        <v>36</v>
      </c>
      <c r="BW91" s="3">
        <f t="shared" si="263"/>
        <v>76.03</v>
      </c>
      <c r="BX91" s="3">
        <f t="shared" si="264"/>
        <v>13.56</v>
      </c>
      <c r="BY91" s="3">
        <f t="shared" si="265"/>
        <v>9.65</v>
      </c>
      <c r="BZ91" s="3">
        <f t="shared" si="266"/>
        <v>7.99</v>
      </c>
      <c r="CA91" s="3">
        <f t="shared" si="267"/>
        <v>6.09</v>
      </c>
      <c r="CB91" s="3">
        <f t="shared" si="268"/>
        <v>5.59</v>
      </c>
      <c r="CC91" s="3">
        <f t="shared" si="269"/>
        <v>4.6500000000000004</v>
      </c>
    </row>
    <row r="92" spans="1:81" x14ac:dyDescent="0.25">
      <c r="A92" s="3" t="s">
        <v>11</v>
      </c>
      <c r="B92" s="3" t="s">
        <v>3</v>
      </c>
      <c r="C92" s="3">
        <f t="shared" si="281"/>
        <v>31.77</v>
      </c>
      <c r="D92" s="3">
        <f t="shared" si="281"/>
        <v>9.42</v>
      </c>
      <c r="E92" s="3">
        <f t="shared" si="281"/>
        <v>6.69</v>
      </c>
      <c r="F92" s="3">
        <f t="shared" si="281"/>
        <v>5.54</v>
      </c>
      <c r="G92" s="3">
        <f t="shared" si="281"/>
        <v>4.22</v>
      </c>
      <c r="H92" s="3">
        <f t="shared" si="281"/>
        <v>3.87</v>
      </c>
      <c r="I92" s="3">
        <f t="shared" si="281"/>
        <v>3.21</v>
      </c>
      <c r="K92" s="3">
        <f t="shared" ref="K92:Q92" si="287">K18</f>
        <v>25.27</v>
      </c>
      <c r="L92" s="3">
        <f t="shared" si="287"/>
        <v>7.49</v>
      </c>
      <c r="M92" s="3">
        <f t="shared" si="287"/>
        <v>5.32</v>
      </c>
      <c r="N92" s="3">
        <f t="shared" si="287"/>
        <v>4.41</v>
      </c>
      <c r="O92" s="3">
        <f t="shared" si="287"/>
        <v>3.36</v>
      </c>
      <c r="P92" s="3">
        <f t="shared" si="287"/>
        <v>3.08</v>
      </c>
      <c r="Q92" s="3">
        <f t="shared" si="287"/>
        <v>2.56</v>
      </c>
      <c r="S92" s="7">
        <f t="shared" si="211"/>
        <v>0.20459553037456724</v>
      </c>
      <c r="T92" s="7">
        <f t="shared" si="212"/>
        <v>0.20488322717622076</v>
      </c>
      <c r="U92" s="7">
        <f t="shared" si="213"/>
        <v>0.20478325859491775</v>
      </c>
      <c r="V92" s="7">
        <f t="shared" si="214"/>
        <v>0.20397111913357402</v>
      </c>
      <c r="W92" s="7">
        <f t="shared" si="277"/>
        <v>0.20379146919431279</v>
      </c>
      <c r="X92" s="7">
        <f t="shared" si="278"/>
        <v>0.20413436692506459</v>
      </c>
      <c r="Y92" s="7">
        <f t="shared" si="279"/>
        <v>0.20249221183800625</v>
      </c>
      <c r="AA92" s="3" t="s">
        <v>11</v>
      </c>
      <c r="AB92" s="3" t="s">
        <v>3</v>
      </c>
      <c r="AC92" s="3">
        <f t="shared" si="245"/>
        <v>32.659999999999997</v>
      </c>
      <c r="AD92" s="3">
        <f t="shared" si="218"/>
        <v>9.69</v>
      </c>
      <c r="AE92" s="3">
        <f t="shared" si="219"/>
        <v>6.88</v>
      </c>
      <c r="AF92" s="3">
        <f t="shared" si="220"/>
        <v>5.7</v>
      </c>
      <c r="AG92" s="3">
        <f t="shared" si="221"/>
        <v>4.34</v>
      </c>
      <c r="AH92" s="3">
        <f t="shared" si="222"/>
        <v>3.98</v>
      </c>
      <c r="AI92" s="3">
        <f t="shared" si="223"/>
        <v>3.3</v>
      </c>
      <c r="AK92" s="3">
        <f t="shared" si="246"/>
        <v>25.27</v>
      </c>
      <c r="AL92" s="3">
        <f t="shared" si="247"/>
        <v>7.49</v>
      </c>
      <c r="AM92" s="3">
        <f t="shared" si="224"/>
        <v>5.32</v>
      </c>
      <c r="AN92" s="3">
        <f t="shared" si="225"/>
        <v>4.41</v>
      </c>
      <c r="AO92" s="3">
        <f t="shared" si="226"/>
        <v>3.36</v>
      </c>
      <c r="AP92" s="3">
        <f t="shared" si="227"/>
        <v>3.08</v>
      </c>
      <c r="AQ92" s="3">
        <f t="shared" si="228"/>
        <v>2.56</v>
      </c>
      <c r="AS92" s="7">
        <f t="shared" si="248"/>
        <v>0.22627066748315972</v>
      </c>
      <c r="AT92" s="7">
        <f t="shared" si="229"/>
        <v>0.22703818369453033</v>
      </c>
      <c r="AU92" s="7">
        <f t="shared" si="230"/>
        <v>0.22674418604651159</v>
      </c>
      <c r="AV92" s="7">
        <f t="shared" si="231"/>
        <v>0.22631578947368425</v>
      </c>
      <c r="AW92" s="7">
        <f t="shared" si="232"/>
        <v>0.22580645161290325</v>
      </c>
      <c r="AX92" s="7">
        <f t="shared" si="233"/>
        <v>0.22613065326633164</v>
      </c>
      <c r="AY92" s="7">
        <f t="shared" si="234"/>
        <v>0.22424242424242413</v>
      </c>
      <c r="BA92" s="3" t="s">
        <v>11</v>
      </c>
      <c r="BB92" s="3" t="s">
        <v>3</v>
      </c>
      <c r="BC92" s="3">
        <f t="shared" si="249"/>
        <v>33.809999999999995</v>
      </c>
      <c r="BD92" s="3">
        <f t="shared" si="250"/>
        <v>10.029999999999999</v>
      </c>
      <c r="BE92" s="3">
        <f t="shared" si="251"/>
        <v>7.13</v>
      </c>
      <c r="BF92" s="3">
        <f t="shared" si="252"/>
        <v>5.8999999999999995</v>
      </c>
      <c r="BG92" s="3">
        <f t="shared" si="253"/>
        <v>4.5</v>
      </c>
      <c r="BH92" s="3">
        <f t="shared" si="254"/>
        <v>4.12</v>
      </c>
      <c r="BI92" s="3">
        <f t="shared" si="255"/>
        <v>3.42</v>
      </c>
      <c r="BK92" s="3" t="s">
        <v>11</v>
      </c>
      <c r="BL92" s="3" t="s">
        <v>3</v>
      </c>
      <c r="BM92" s="3">
        <f t="shared" si="256"/>
        <v>34.89</v>
      </c>
      <c r="BN92" s="3">
        <f t="shared" si="257"/>
        <v>10.35</v>
      </c>
      <c r="BO92" s="3">
        <f t="shared" si="258"/>
        <v>7.36</v>
      </c>
      <c r="BP92" s="3">
        <f t="shared" si="259"/>
        <v>6.09</v>
      </c>
      <c r="BQ92" s="3">
        <f t="shared" si="260"/>
        <v>4.6399999999999997</v>
      </c>
      <c r="BR92" s="3">
        <f t="shared" si="261"/>
        <v>4.25</v>
      </c>
      <c r="BS92" s="3">
        <f t="shared" si="262"/>
        <v>3.53</v>
      </c>
      <c r="BU92" s="3" t="s">
        <v>11</v>
      </c>
      <c r="BV92" s="3" t="s">
        <v>3</v>
      </c>
      <c r="BW92" s="3">
        <f t="shared" si="263"/>
        <v>36.6</v>
      </c>
      <c r="BX92" s="3">
        <f t="shared" si="264"/>
        <v>10.86</v>
      </c>
      <c r="BY92" s="3">
        <f t="shared" si="265"/>
        <v>7.72</v>
      </c>
      <c r="BZ92" s="3">
        <f t="shared" si="266"/>
        <v>6.39</v>
      </c>
      <c r="CA92" s="3">
        <f t="shared" si="267"/>
        <v>4.87</v>
      </c>
      <c r="CB92" s="3">
        <f t="shared" si="268"/>
        <v>4.46</v>
      </c>
      <c r="CC92" s="3">
        <f t="shared" si="269"/>
        <v>3.7</v>
      </c>
    </row>
    <row r="93" spans="1:81" x14ac:dyDescent="0.25">
      <c r="A93" s="3" t="s">
        <v>11</v>
      </c>
      <c r="B93" s="3" t="s">
        <v>9</v>
      </c>
      <c r="C93" s="3">
        <f t="shared" si="281"/>
        <v>31.77</v>
      </c>
      <c r="D93" s="3">
        <f t="shared" si="281"/>
        <v>9.42</v>
      </c>
      <c r="E93" s="3">
        <f t="shared" si="281"/>
        <v>6.69</v>
      </c>
      <c r="F93" s="3">
        <f t="shared" si="281"/>
        <v>5.54</v>
      </c>
      <c r="G93" s="3">
        <f t="shared" si="281"/>
        <v>4.22</v>
      </c>
      <c r="H93" s="3">
        <f t="shared" si="281"/>
        <v>3.87</v>
      </c>
      <c r="I93" s="3">
        <f t="shared" si="281"/>
        <v>3.21</v>
      </c>
      <c r="K93" s="3">
        <f t="shared" ref="K93:Q93" si="288">K19</f>
        <v>25.27</v>
      </c>
      <c r="L93" s="3">
        <f t="shared" si="288"/>
        <v>7.49</v>
      </c>
      <c r="M93" s="3">
        <f t="shared" si="288"/>
        <v>5.32</v>
      </c>
      <c r="N93" s="3">
        <f t="shared" si="288"/>
        <v>4.41</v>
      </c>
      <c r="O93" s="3">
        <f t="shared" si="288"/>
        <v>3.36</v>
      </c>
      <c r="P93" s="3">
        <f t="shared" si="288"/>
        <v>3.08</v>
      </c>
      <c r="Q93" s="3">
        <f t="shared" si="288"/>
        <v>2.56</v>
      </c>
      <c r="S93" s="7">
        <f t="shared" si="211"/>
        <v>0.20459553037456724</v>
      </c>
      <c r="T93" s="7">
        <f t="shared" si="212"/>
        <v>0.20488322717622076</v>
      </c>
      <c r="U93" s="7">
        <f t="shared" si="213"/>
        <v>0.20478325859491775</v>
      </c>
      <c r="V93" s="7">
        <f t="shared" si="214"/>
        <v>0.20397111913357402</v>
      </c>
      <c r="W93" s="7">
        <f t="shared" si="277"/>
        <v>0.20379146919431279</v>
      </c>
      <c r="X93" s="7">
        <f t="shared" si="278"/>
        <v>0.20413436692506459</v>
      </c>
      <c r="Y93" s="7">
        <f t="shared" si="279"/>
        <v>0.20249221183800625</v>
      </c>
      <c r="AA93" s="3" t="s">
        <v>11</v>
      </c>
      <c r="AB93" s="3" t="s">
        <v>9</v>
      </c>
      <c r="AC93" s="3">
        <f t="shared" si="245"/>
        <v>32.659999999999997</v>
      </c>
      <c r="AD93" s="3">
        <f t="shared" si="218"/>
        <v>9.69</v>
      </c>
      <c r="AE93" s="3">
        <f t="shared" si="219"/>
        <v>6.88</v>
      </c>
      <c r="AF93" s="3">
        <f t="shared" si="220"/>
        <v>5.7</v>
      </c>
      <c r="AG93" s="3">
        <f t="shared" si="221"/>
        <v>4.34</v>
      </c>
      <c r="AH93" s="3">
        <f t="shared" si="222"/>
        <v>3.98</v>
      </c>
      <c r="AI93" s="3">
        <f t="shared" si="223"/>
        <v>3.3</v>
      </c>
      <c r="AK93" s="3">
        <f t="shared" si="246"/>
        <v>25.27</v>
      </c>
      <c r="AL93" s="3">
        <f t="shared" si="247"/>
        <v>7.49</v>
      </c>
      <c r="AM93" s="3">
        <f t="shared" si="224"/>
        <v>5.32</v>
      </c>
      <c r="AN93" s="3">
        <f t="shared" si="225"/>
        <v>4.41</v>
      </c>
      <c r="AO93" s="3">
        <f t="shared" si="226"/>
        <v>3.36</v>
      </c>
      <c r="AP93" s="3">
        <f t="shared" si="227"/>
        <v>3.08</v>
      </c>
      <c r="AQ93" s="3">
        <f t="shared" si="228"/>
        <v>2.56</v>
      </c>
      <c r="AS93" s="7">
        <f t="shared" si="248"/>
        <v>0.22627066748315972</v>
      </c>
      <c r="AT93" s="7">
        <f t="shared" si="229"/>
        <v>0.22703818369453033</v>
      </c>
      <c r="AU93" s="7">
        <f t="shared" si="230"/>
        <v>0.22674418604651159</v>
      </c>
      <c r="AV93" s="7">
        <f t="shared" si="231"/>
        <v>0.22631578947368425</v>
      </c>
      <c r="AW93" s="7">
        <f t="shared" si="232"/>
        <v>0.22580645161290325</v>
      </c>
      <c r="AX93" s="7">
        <f t="shared" si="233"/>
        <v>0.22613065326633164</v>
      </c>
      <c r="AY93" s="7">
        <f t="shared" si="234"/>
        <v>0.22424242424242413</v>
      </c>
      <c r="BA93" s="3" t="s">
        <v>11</v>
      </c>
      <c r="BB93" s="3" t="s">
        <v>9</v>
      </c>
      <c r="BC93" s="3">
        <f t="shared" si="249"/>
        <v>33.809999999999995</v>
      </c>
      <c r="BD93" s="3">
        <f t="shared" si="250"/>
        <v>10.029999999999999</v>
      </c>
      <c r="BE93" s="3">
        <f t="shared" si="251"/>
        <v>7.13</v>
      </c>
      <c r="BF93" s="3">
        <f t="shared" si="252"/>
        <v>5.8999999999999995</v>
      </c>
      <c r="BG93" s="3">
        <f t="shared" si="253"/>
        <v>4.5</v>
      </c>
      <c r="BH93" s="3">
        <f t="shared" si="254"/>
        <v>4.12</v>
      </c>
      <c r="BI93" s="3">
        <f t="shared" si="255"/>
        <v>3.42</v>
      </c>
      <c r="BK93" s="3" t="s">
        <v>11</v>
      </c>
      <c r="BL93" s="3" t="s">
        <v>9</v>
      </c>
      <c r="BM93" s="3">
        <f t="shared" si="256"/>
        <v>34.89</v>
      </c>
      <c r="BN93" s="3">
        <f t="shared" si="257"/>
        <v>10.35</v>
      </c>
      <c r="BO93" s="3">
        <f t="shared" si="258"/>
        <v>7.36</v>
      </c>
      <c r="BP93" s="3">
        <f t="shared" si="259"/>
        <v>6.09</v>
      </c>
      <c r="BQ93" s="3">
        <f t="shared" si="260"/>
        <v>4.6399999999999997</v>
      </c>
      <c r="BR93" s="3">
        <f t="shared" si="261"/>
        <v>4.25</v>
      </c>
      <c r="BS93" s="3">
        <f t="shared" si="262"/>
        <v>3.53</v>
      </c>
      <c r="BU93" s="3" t="s">
        <v>11</v>
      </c>
      <c r="BV93" s="3" t="s">
        <v>9</v>
      </c>
      <c r="BW93" s="3">
        <f t="shared" si="263"/>
        <v>36.6</v>
      </c>
      <c r="BX93" s="3">
        <f t="shared" si="264"/>
        <v>10.86</v>
      </c>
      <c r="BY93" s="3">
        <f t="shared" si="265"/>
        <v>7.72</v>
      </c>
      <c r="BZ93" s="3">
        <f t="shared" si="266"/>
        <v>6.39</v>
      </c>
      <c r="CA93" s="3">
        <f t="shared" si="267"/>
        <v>4.87</v>
      </c>
      <c r="CB93" s="3">
        <f t="shared" si="268"/>
        <v>4.46</v>
      </c>
      <c r="CC93" s="3">
        <f t="shared" si="269"/>
        <v>3.7</v>
      </c>
    </row>
    <row r="94" spans="1:81" x14ac:dyDescent="0.25">
      <c r="A94" s="3" t="s">
        <v>11</v>
      </c>
      <c r="B94" s="3" t="s">
        <v>37</v>
      </c>
      <c r="C94" s="3">
        <f t="shared" si="281"/>
        <v>66</v>
      </c>
      <c r="D94" s="3">
        <f t="shared" si="281"/>
        <v>11.77</v>
      </c>
      <c r="E94" s="3">
        <f t="shared" si="281"/>
        <v>8.36</v>
      </c>
      <c r="F94" s="3">
        <f t="shared" si="281"/>
        <v>6.93</v>
      </c>
      <c r="G94" s="3">
        <f t="shared" si="281"/>
        <v>5.28</v>
      </c>
      <c r="H94" s="3">
        <f t="shared" si="281"/>
        <v>4.84</v>
      </c>
      <c r="I94" s="3">
        <f t="shared" si="281"/>
        <v>4.0199999999999996</v>
      </c>
      <c r="K94" s="3">
        <f t="shared" ref="K94:Q94" si="289">K20</f>
        <v>52.5</v>
      </c>
      <c r="L94" s="3">
        <f t="shared" si="289"/>
        <v>9.36</v>
      </c>
      <c r="M94" s="3">
        <f t="shared" si="289"/>
        <v>6.65</v>
      </c>
      <c r="N94" s="3">
        <f t="shared" si="289"/>
        <v>5.51</v>
      </c>
      <c r="O94" s="3">
        <f t="shared" si="289"/>
        <v>4.2</v>
      </c>
      <c r="P94" s="3">
        <f t="shared" si="289"/>
        <v>3.85</v>
      </c>
      <c r="Q94" s="3">
        <f t="shared" si="289"/>
        <v>3.19</v>
      </c>
      <c r="S94" s="7">
        <f t="shared" si="211"/>
        <v>0.20454545454545459</v>
      </c>
      <c r="T94" s="7">
        <f t="shared" si="212"/>
        <v>0.20475785896346643</v>
      </c>
      <c r="U94" s="7">
        <f t="shared" si="213"/>
        <v>0.20454545454545447</v>
      </c>
      <c r="V94" s="7">
        <f t="shared" si="214"/>
        <v>0.20490620490620493</v>
      </c>
      <c r="W94" s="7">
        <f t="shared" si="277"/>
        <v>0.20454545454545459</v>
      </c>
      <c r="X94" s="7">
        <f t="shared" si="278"/>
        <v>0.20454545454545447</v>
      </c>
      <c r="Y94" s="7">
        <f t="shared" si="279"/>
        <v>0.20646766169154218</v>
      </c>
      <c r="AA94" s="3" t="s">
        <v>11</v>
      </c>
      <c r="AB94" s="3" t="s">
        <v>37</v>
      </c>
      <c r="AC94" s="3">
        <f t="shared" si="245"/>
        <v>67.850000000000009</v>
      </c>
      <c r="AD94" s="3">
        <f t="shared" si="218"/>
        <v>12.1</v>
      </c>
      <c r="AE94" s="3">
        <f t="shared" si="219"/>
        <v>8.6</v>
      </c>
      <c r="AF94" s="3">
        <f t="shared" si="220"/>
        <v>7.13</v>
      </c>
      <c r="AG94" s="3">
        <f t="shared" si="221"/>
        <v>5.43</v>
      </c>
      <c r="AH94" s="3">
        <f t="shared" si="222"/>
        <v>4.9799999999999995</v>
      </c>
      <c r="AI94" s="3">
        <f t="shared" si="223"/>
        <v>4.1399999999999997</v>
      </c>
      <c r="AK94" s="3">
        <f t="shared" si="246"/>
        <v>52.5</v>
      </c>
      <c r="AL94" s="3">
        <f t="shared" si="247"/>
        <v>9.36</v>
      </c>
      <c r="AM94" s="3">
        <f t="shared" si="224"/>
        <v>6.65</v>
      </c>
      <c r="AN94" s="3">
        <f t="shared" si="225"/>
        <v>5.51</v>
      </c>
      <c r="AO94" s="3">
        <f t="shared" si="226"/>
        <v>4.2</v>
      </c>
      <c r="AP94" s="3">
        <f t="shared" si="227"/>
        <v>3.85</v>
      </c>
      <c r="AQ94" s="3">
        <f t="shared" si="228"/>
        <v>3.19</v>
      </c>
      <c r="AS94" s="7">
        <f t="shared" si="248"/>
        <v>0.22623434045689028</v>
      </c>
      <c r="AT94" s="7">
        <f t="shared" si="229"/>
        <v>0.22644628099173558</v>
      </c>
      <c r="AU94" s="7">
        <f t="shared" si="230"/>
        <v>0.22674418604651159</v>
      </c>
      <c r="AV94" s="7">
        <f t="shared" si="231"/>
        <v>0.2272089761570828</v>
      </c>
      <c r="AW94" s="7">
        <f t="shared" si="232"/>
        <v>0.22651933701657456</v>
      </c>
      <c r="AX94" s="7">
        <f t="shared" si="233"/>
        <v>0.22690763052208829</v>
      </c>
      <c r="AY94" s="7">
        <f t="shared" si="234"/>
        <v>0.22946859903381633</v>
      </c>
      <c r="BA94" s="3" t="s">
        <v>11</v>
      </c>
      <c r="BB94" s="3" t="s">
        <v>37</v>
      </c>
      <c r="BC94" s="3">
        <f t="shared" si="249"/>
        <v>70.23</v>
      </c>
      <c r="BD94" s="3">
        <f t="shared" si="250"/>
        <v>12.53</v>
      </c>
      <c r="BE94" s="3">
        <f t="shared" si="251"/>
        <v>8.91</v>
      </c>
      <c r="BF94" s="3">
        <f t="shared" si="252"/>
        <v>7.38</v>
      </c>
      <c r="BG94" s="3">
        <f t="shared" si="253"/>
        <v>5.63</v>
      </c>
      <c r="BH94" s="3">
        <f t="shared" si="254"/>
        <v>5.16</v>
      </c>
      <c r="BI94" s="3">
        <f t="shared" si="255"/>
        <v>4.29</v>
      </c>
      <c r="BK94" s="3" t="s">
        <v>11</v>
      </c>
      <c r="BL94" s="3" t="s">
        <v>37</v>
      </c>
      <c r="BM94" s="3">
        <f t="shared" si="256"/>
        <v>72.48</v>
      </c>
      <c r="BN94" s="3">
        <f t="shared" si="257"/>
        <v>12.93</v>
      </c>
      <c r="BO94" s="3">
        <f t="shared" si="258"/>
        <v>9.1999999999999993</v>
      </c>
      <c r="BP94" s="3">
        <f t="shared" si="259"/>
        <v>7.62</v>
      </c>
      <c r="BQ94" s="3">
        <f t="shared" si="260"/>
        <v>5.81</v>
      </c>
      <c r="BR94" s="3">
        <f t="shared" si="261"/>
        <v>5.33</v>
      </c>
      <c r="BS94" s="3">
        <f t="shared" si="262"/>
        <v>4.43</v>
      </c>
      <c r="BU94" s="3" t="s">
        <v>11</v>
      </c>
      <c r="BV94" s="3" t="s">
        <v>37</v>
      </c>
      <c r="BW94" s="3">
        <f t="shared" si="263"/>
        <v>76.03</v>
      </c>
      <c r="BX94" s="3">
        <f t="shared" si="264"/>
        <v>13.56</v>
      </c>
      <c r="BY94" s="3">
        <f t="shared" si="265"/>
        <v>9.65</v>
      </c>
      <c r="BZ94" s="3">
        <f t="shared" si="266"/>
        <v>7.99</v>
      </c>
      <c r="CA94" s="3">
        <f t="shared" si="267"/>
        <v>6.09</v>
      </c>
      <c r="CB94" s="3">
        <f t="shared" si="268"/>
        <v>5.59</v>
      </c>
      <c r="CC94" s="3">
        <f t="shared" si="269"/>
        <v>4.6500000000000004</v>
      </c>
    </row>
    <row r="95" spans="1:81" x14ac:dyDescent="0.25">
      <c r="A95" s="3" t="s">
        <v>1</v>
      </c>
      <c r="B95" s="3" t="s">
        <v>35</v>
      </c>
      <c r="C95" s="3">
        <f t="shared" si="281"/>
        <v>33.36</v>
      </c>
      <c r="D95" s="3">
        <f t="shared" si="281"/>
        <v>9.89</v>
      </c>
      <c r="E95" s="3">
        <f t="shared" si="281"/>
        <v>7.02</v>
      </c>
      <c r="F95" s="3">
        <f t="shared" si="281"/>
        <v>5.82</v>
      </c>
      <c r="G95" s="3">
        <f t="shared" si="281"/>
        <v>4.4400000000000004</v>
      </c>
      <c r="H95" s="3">
        <f t="shared" si="281"/>
        <v>4.07</v>
      </c>
      <c r="I95" s="3">
        <f t="shared" si="281"/>
        <v>3.37</v>
      </c>
      <c r="K95" s="3">
        <f t="shared" ref="K95:Q95" si="290">K21</f>
        <v>26.53</v>
      </c>
      <c r="L95" s="3">
        <f t="shared" si="290"/>
        <v>7.86</v>
      </c>
      <c r="M95" s="3">
        <f t="shared" si="290"/>
        <v>5.59</v>
      </c>
      <c r="N95" s="3">
        <f t="shared" si="290"/>
        <v>4.63</v>
      </c>
      <c r="O95" s="3">
        <f t="shared" si="290"/>
        <v>3.53</v>
      </c>
      <c r="P95" s="3">
        <f t="shared" si="290"/>
        <v>3.23</v>
      </c>
      <c r="Q95" s="3">
        <f t="shared" si="290"/>
        <v>2.68</v>
      </c>
      <c r="S95" s="7">
        <f t="shared" si="211"/>
        <v>0.20473621103117501</v>
      </c>
      <c r="T95" s="7">
        <f t="shared" si="212"/>
        <v>0.20525783619817994</v>
      </c>
      <c r="U95" s="7">
        <f t="shared" si="213"/>
        <v>0.20370370370370372</v>
      </c>
      <c r="V95" s="7">
        <f t="shared" si="214"/>
        <v>0.20446735395189009</v>
      </c>
      <c r="W95" s="7">
        <f t="shared" si="277"/>
        <v>0.20495495495495508</v>
      </c>
      <c r="X95" s="7">
        <f t="shared" si="278"/>
        <v>0.20638820638820643</v>
      </c>
      <c r="Y95" s="7">
        <f t="shared" si="279"/>
        <v>0.20474777448071213</v>
      </c>
      <c r="AA95" s="3" t="s">
        <v>1</v>
      </c>
      <c r="AB95" s="3" t="s">
        <v>35</v>
      </c>
      <c r="AC95" s="3">
        <f t="shared" si="245"/>
        <v>34.299999999999997</v>
      </c>
      <c r="AD95" s="3">
        <f t="shared" si="218"/>
        <v>10.17</v>
      </c>
      <c r="AE95" s="3">
        <f t="shared" si="219"/>
        <v>7.22</v>
      </c>
      <c r="AF95" s="3">
        <f t="shared" si="220"/>
        <v>5.99</v>
      </c>
      <c r="AG95" s="3">
        <f t="shared" si="221"/>
        <v>4.5699999999999994</v>
      </c>
      <c r="AH95" s="3">
        <f t="shared" si="222"/>
        <v>4.1899999999999995</v>
      </c>
      <c r="AI95" s="3">
        <f t="shared" si="223"/>
        <v>3.4699999999999998</v>
      </c>
      <c r="AK95" s="3">
        <f t="shared" si="246"/>
        <v>26.53</v>
      </c>
      <c r="AL95" s="3">
        <f t="shared" si="247"/>
        <v>7.86</v>
      </c>
      <c r="AM95" s="3">
        <f t="shared" si="224"/>
        <v>5.59</v>
      </c>
      <c r="AN95" s="3">
        <f t="shared" si="225"/>
        <v>4.63</v>
      </c>
      <c r="AO95" s="3">
        <f t="shared" si="226"/>
        <v>3.53</v>
      </c>
      <c r="AP95" s="3">
        <f t="shared" si="227"/>
        <v>3.23</v>
      </c>
      <c r="AQ95" s="3">
        <f t="shared" si="228"/>
        <v>2.68</v>
      </c>
      <c r="AS95" s="7">
        <f t="shared" si="248"/>
        <v>0.2265306122448979</v>
      </c>
      <c r="AT95" s="7">
        <f t="shared" si="229"/>
        <v>0.22713864306784659</v>
      </c>
      <c r="AU95" s="7">
        <f t="shared" si="230"/>
        <v>0.22576177285318555</v>
      </c>
      <c r="AV95" s="7">
        <f t="shared" si="231"/>
        <v>0.22704507512520877</v>
      </c>
      <c r="AW95" s="7">
        <f t="shared" si="232"/>
        <v>0.22757111597374169</v>
      </c>
      <c r="AX95" s="7">
        <f t="shared" si="233"/>
        <v>0.22911694510739844</v>
      </c>
      <c r="AY95" s="7">
        <f t="shared" si="234"/>
        <v>0.22766570605187308</v>
      </c>
      <c r="BA95" s="3" t="s">
        <v>1</v>
      </c>
      <c r="BB95" s="3" t="s">
        <v>35</v>
      </c>
      <c r="BC95" s="3">
        <f t="shared" si="249"/>
        <v>35.51</v>
      </c>
      <c r="BD95" s="3">
        <f t="shared" si="250"/>
        <v>10.53</v>
      </c>
      <c r="BE95" s="3">
        <f t="shared" si="251"/>
        <v>7.4799999999999995</v>
      </c>
      <c r="BF95" s="3">
        <f t="shared" si="252"/>
        <v>6.2</v>
      </c>
      <c r="BG95" s="3">
        <f t="shared" si="253"/>
        <v>4.7299999999999995</v>
      </c>
      <c r="BH95" s="3">
        <f t="shared" si="254"/>
        <v>4.34</v>
      </c>
      <c r="BI95" s="3">
        <f t="shared" si="255"/>
        <v>3.5999999999999996</v>
      </c>
      <c r="BK95" s="3" t="s">
        <v>1</v>
      </c>
      <c r="BL95" s="3" t="s">
        <v>35</v>
      </c>
      <c r="BM95" s="3">
        <f t="shared" si="256"/>
        <v>36.65</v>
      </c>
      <c r="BN95" s="3">
        <f t="shared" si="257"/>
        <v>10.87</v>
      </c>
      <c r="BO95" s="3">
        <f t="shared" si="258"/>
        <v>7.72</v>
      </c>
      <c r="BP95" s="3">
        <f t="shared" si="259"/>
        <v>6.4</v>
      </c>
      <c r="BQ95" s="3">
        <f t="shared" si="260"/>
        <v>4.88</v>
      </c>
      <c r="BR95" s="3">
        <f t="shared" si="261"/>
        <v>4.4800000000000004</v>
      </c>
      <c r="BS95" s="3">
        <f t="shared" si="262"/>
        <v>3.72</v>
      </c>
      <c r="BU95" s="3" t="s">
        <v>1</v>
      </c>
      <c r="BV95" s="3" t="s">
        <v>35</v>
      </c>
      <c r="BW95" s="3">
        <f t="shared" si="263"/>
        <v>38.450000000000003</v>
      </c>
      <c r="BX95" s="3">
        <f t="shared" si="264"/>
        <v>11.4</v>
      </c>
      <c r="BY95" s="3">
        <f t="shared" si="265"/>
        <v>8.1</v>
      </c>
      <c r="BZ95" s="3">
        <f t="shared" si="266"/>
        <v>6.71</v>
      </c>
      <c r="CA95" s="3">
        <f t="shared" si="267"/>
        <v>5.12</v>
      </c>
      <c r="CB95" s="3">
        <f t="shared" si="268"/>
        <v>4.7</v>
      </c>
      <c r="CC95" s="3">
        <f t="shared" si="269"/>
        <v>3.9</v>
      </c>
    </row>
    <row r="96" spans="1:81" x14ac:dyDescent="0.25">
      <c r="A96" s="3" t="s">
        <v>1</v>
      </c>
      <c r="B96" s="3" t="s">
        <v>36</v>
      </c>
      <c r="C96" s="3">
        <f t="shared" si="281"/>
        <v>52.8</v>
      </c>
      <c r="D96" s="3">
        <f t="shared" si="281"/>
        <v>10.83</v>
      </c>
      <c r="E96" s="3">
        <f t="shared" si="281"/>
        <v>7.69</v>
      </c>
      <c r="F96" s="3">
        <f t="shared" si="281"/>
        <v>6.38</v>
      </c>
      <c r="G96" s="3">
        <f t="shared" si="281"/>
        <v>4.8600000000000003</v>
      </c>
      <c r="H96" s="3">
        <f t="shared" si="281"/>
        <v>4.45</v>
      </c>
      <c r="I96" s="3">
        <f t="shared" si="281"/>
        <v>3.69</v>
      </c>
      <c r="K96" s="3">
        <f t="shared" ref="K96:Q96" si="291">K22</f>
        <v>42</v>
      </c>
      <c r="L96" s="3">
        <f t="shared" si="291"/>
        <v>8.61</v>
      </c>
      <c r="M96" s="3">
        <f t="shared" si="291"/>
        <v>6.12</v>
      </c>
      <c r="N96" s="3">
        <f t="shared" si="291"/>
        <v>5.07</v>
      </c>
      <c r="O96" s="3">
        <f t="shared" si="291"/>
        <v>3.86</v>
      </c>
      <c r="P96" s="3">
        <f t="shared" si="291"/>
        <v>3.54</v>
      </c>
      <c r="Q96" s="3">
        <f t="shared" si="291"/>
        <v>2.94</v>
      </c>
      <c r="S96" s="7">
        <f t="shared" si="211"/>
        <v>0.20454545454545447</v>
      </c>
      <c r="T96" s="7">
        <f t="shared" si="212"/>
        <v>0.20498614958448758</v>
      </c>
      <c r="U96" s="7">
        <f t="shared" si="213"/>
        <v>0.20416124837451233</v>
      </c>
      <c r="V96" s="7">
        <f t="shared" si="214"/>
        <v>0.20532915360501558</v>
      </c>
      <c r="W96" s="7">
        <f t="shared" si="277"/>
        <v>0.20576131687242805</v>
      </c>
      <c r="X96" s="7">
        <f t="shared" si="278"/>
        <v>0.20449438202247194</v>
      </c>
      <c r="Y96" s="7">
        <f t="shared" si="279"/>
        <v>0.2032520325203252</v>
      </c>
      <c r="AA96" s="3" t="s">
        <v>1</v>
      </c>
      <c r="AB96" s="3" t="s">
        <v>36</v>
      </c>
      <c r="AC96" s="3">
        <f t="shared" si="245"/>
        <v>54.28</v>
      </c>
      <c r="AD96" s="3">
        <f t="shared" si="218"/>
        <v>11.14</v>
      </c>
      <c r="AE96" s="3">
        <f t="shared" si="219"/>
        <v>7.91</v>
      </c>
      <c r="AF96" s="3">
        <f t="shared" si="220"/>
        <v>6.56</v>
      </c>
      <c r="AG96" s="3">
        <f t="shared" si="221"/>
        <v>5</v>
      </c>
      <c r="AH96" s="3">
        <f t="shared" si="222"/>
        <v>4.58</v>
      </c>
      <c r="AI96" s="3">
        <f t="shared" si="223"/>
        <v>3.8</v>
      </c>
      <c r="AK96" s="3">
        <f t="shared" si="246"/>
        <v>42</v>
      </c>
      <c r="AL96" s="3">
        <f t="shared" si="247"/>
        <v>8.61</v>
      </c>
      <c r="AM96" s="3">
        <f t="shared" si="224"/>
        <v>6.12</v>
      </c>
      <c r="AN96" s="3">
        <f t="shared" si="225"/>
        <v>5.07</v>
      </c>
      <c r="AO96" s="3">
        <f t="shared" si="226"/>
        <v>3.86</v>
      </c>
      <c r="AP96" s="3">
        <f t="shared" si="227"/>
        <v>3.54</v>
      </c>
      <c r="AQ96" s="3">
        <f t="shared" si="228"/>
        <v>2.94</v>
      </c>
      <c r="AS96" s="7">
        <f t="shared" si="248"/>
        <v>0.22623434045689017</v>
      </c>
      <c r="AT96" s="7">
        <f t="shared" si="229"/>
        <v>0.2271095152603233</v>
      </c>
      <c r="AU96" s="7">
        <f t="shared" si="230"/>
        <v>0.22629582806573956</v>
      </c>
      <c r="AV96" s="7">
        <f t="shared" si="231"/>
        <v>0.22713414634146334</v>
      </c>
      <c r="AW96" s="7">
        <f t="shared" si="232"/>
        <v>0.22799999999999998</v>
      </c>
      <c r="AX96" s="7">
        <f t="shared" si="233"/>
        <v>0.22707423580786024</v>
      </c>
      <c r="AY96" s="7">
        <f t="shared" si="234"/>
        <v>0.22631578947368414</v>
      </c>
      <c r="BA96" s="3" t="s">
        <v>1</v>
      </c>
      <c r="BB96" s="3" t="s">
        <v>36</v>
      </c>
      <c r="BC96" s="3">
        <f t="shared" si="249"/>
        <v>56.18</v>
      </c>
      <c r="BD96" s="3">
        <f t="shared" si="250"/>
        <v>11.53</v>
      </c>
      <c r="BE96" s="3">
        <f t="shared" si="251"/>
        <v>8.19</v>
      </c>
      <c r="BF96" s="3">
        <f t="shared" si="252"/>
        <v>6.79</v>
      </c>
      <c r="BG96" s="3">
        <f t="shared" si="253"/>
        <v>5.18</v>
      </c>
      <c r="BH96" s="3">
        <f t="shared" si="254"/>
        <v>4.75</v>
      </c>
      <c r="BI96" s="3">
        <f t="shared" si="255"/>
        <v>3.94</v>
      </c>
      <c r="BK96" s="3" t="s">
        <v>1</v>
      </c>
      <c r="BL96" s="3" t="s">
        <v>36</v>
      </c>
      <c r="BM96" s="3">
        <f t="shared" si="256"/>
        <v>57.98</v>
      </c>
      <c r="BN96" s="3">
        <f t="shared" si="257"/>
        <v>11.9</v>
      </c>
      <c r="BO96" s="3">
        <f t="shared" si="258"/>
        <v>8.4499999999999993</v>
      </c>
      <c r="BP96" s="3">
        <f t="shared" si="259"/>
        <v>7.01</v>
      </c>
      <c r="BQ96" s="3">
        <f t="shared" si="260"/>
        <v>5.35</v>
      </c>
      <c r="BR96" s="3">
        <f t="shared" si="261"/>
        <v>4.9000000000000004</v>
      </c>
      <c r="BS96" s="3">
        <f t="shared" si="262"/>
        <v>4.07</v>
      </c>
      <c r="BU96" s="3" t="s">
        <v>1</v>
      </c>
      <c r="BV96" s="3" t="s">
        <v>36</v>
      </c>
      <c r="BW96" s="3">
        <f t="shared" si="263"/>
        <v>60.82</v>
      </c>
      <c r="BX96" s="3">
        <f t="shared" si="264"/>
        <v>12.48</v>
      </c>
      <c r="BY96" s="3">
        <f t="shared" si="265"/>
        <v>8.86</v>
      </c>
      <c r="BZ96" s="3">
        <f t="shared" si="266"/>
        <v>7.35</v>
      </c>
      <c r="CA96" s="3">
        <f t="shared" si="267"/>
        <v>5.61</v>
      </c>
      <c r="CB96" s="3">
        <f t="shared" si="268"/>
        <v>5.14</v>
      </c>
      <c r="CC96" s="3">
        <f t="shared" si="269"/>
        <v>4.2699999999999996</v>
      </c>
    </row>
    <row r="97" spans="1:81" x14ac:dyDescent="0.25">
      <c r="A97" s="3" t="s">
        <v>1</v>
      </c>
      <c r="B97" s="3" t="s">
        <v>3</v>
      </c>
      <c r="C97" s="3">
        <f t="shared" ref="C97:I106" si="292">ROUND(C23*(1-$B$75),2)</f>
        <v>30.18</v>
      </c>
      <c r="D97" s="3">
        <f t="shared" si="292"/>
        <v>8.9499999999999993</v>
      </c>
      <c r="E97" s="3">
        <f t="shared" si="292"/>
        <v>6.35</v>
      </c>
      <c r="F97" s="3">
        <f t="shared" si="292"/>
        <v>5.27</v>
      </c>
      <c r="G97" s="3">
        <f t="shared" si="292"/>
        <v>4.01</v>
      </c>
      <c r="H97" s="3">
        <f t="shared" si="292"/>
        <v>3.68</v>
      </c>
      <c r="I97" s="3">
        <f t="shared" si="292"/>
        <v>3.05</v>
      </c>
      <c r="K97" s="3">
        <f t="shared" ref="K97:Q97" si="293">K23</f>
        <v>24.01</v>
      </c>
      <c r="L97" s="3">
        <f t="shared" si="293"/>
        <v>7.12</v>
      </c>
      <c r="M97" s="3">
        <f t="shared" si="293"/>
        <v>5.05</v>
      </c>
      <c r="N97" s="3">
        <f t="shared" si="293"/>
        <v>4.1900000000000004</v>
      </c>
      <c r="O97" s="3">
        <f t="shared" si="293"/>
        <v>3.19</v>
      </c>
      <c r="P97" s="3">
        <f t="shared" si="293"/>
        <v>2.93</v>
      </c>
      <c r="Q97" s="3">
        <f t="shared" si="293"/>
        <v>2.4300000000000002</v>
      </c>
      <c r="S97" s="7">
        <f t="shared" si="211"/>
        <v>0.20444002650762083</v>
      </c>
      <c r="T97" s="7">
        <f t="shared" si="212"/>
        <v>0.20446927374301671</v>
      </c>
      <c r="U97" s="7">
        <f t="shared" si="213"/>
        <v>0.20472440944881887</v>
      </c>
      <c r="V97" s="7">
        <f t="shared" si="214"/>
        <v>0.20493358633776082</v>
      </c>
      <c r="W97" s="7">
        <f t="shared" si="277"/>
        <v>0.20448877805486276</v>
      </c>
      <c r="X97" s="7">
        <f t="shared" si="278"/>
        <v>0.20380434782608692</v>
      </c>
      <c r="Y97" s="7">
        <f t="shared" si="279"/>
        <v>0.20327868852459008</v>
      </c>
      <c r="AA97" s="3" t="s">
        <v>1</v>
      </c>
      <c r="AB97" s="3" t="s">
        <v>3</v>
      </c>
      <c r="AC97" s="3">
        <f t="shared" si="245"/>
        <v>31.03</v>
      </c>
      <c r="AD97" s="3">
        <f t="shared" si="218"/>
        <v>9.2099999999999991</v>
      </c>
      <c r="AE97" s="3">
        <f t="shared" si="219"/>
        <v>6.5299999999999994</v>
      </c>
      <c r="AF97" s="3">
        <f t="shared" si="220"/>
        <v>5.42</v>
      </c>
      <c r="AG97" s="3">
        <f t="shared" si="221"/>
        <v>4.13</v>
      </c>
      <c r="AH97" s="3">
        <f t="shared" si="222"/>
        <v>3.7899999999999996</v>
      </c>
      <c r="AI97" s="3">
        <f t="shared" si="223"/>
        <v>3.1399999999999997</v>
      </c>
      <c r="AK97" s="3">
        <f t="shared" si="246"/>
        <v>24.01</v>
      </c>
      <c r="AL97" s="3">
        <f t="shared" si="247"/>
        <v>7.12</v>
      </c>
      <c r="AM97" s="3">
        <f t="shared" si="224"/>
        <v>5.05</v>
      </c>
      <c r="AN97" s="3">
        <f t="shared" si="225"/>
        <v>4.1900000000000004</v>
      </c>
      <c r="AO97" s="3">
        <f t="shared" si="226"/>
        <v>3.19</v>
      </c>
      <c r="AP97" s="3">
        <f t="shared" si="227"/>
        <v>2.93</v>
      </c>
      <c r="AQ97" s="3">
        <f t="shared" si="228"/>
        <v>2.4300000000000002</v>
      </c>
      <c r="AS97" s="7">
        <f t="shared" si="248"/>
        <v>0.22623267805349656</v>
      </c>
      <c r="AT97" s="7">
        <f t="shared" si="229"/>
        <v>0.22692725298588479</v>
      </c>
      <c r="AU97" s="7">
        <f t="shared" si="230"/>
        <v>0.22664624808575795</v>
      </c>
      <c r="AV97" s="7">
        <f t="shared" si="231"/>
        <v>0.22693726937269365</v>
      </c>
      <c r="AW97" s="7">
        <f t="shared" si="232"/>
        <v>0.22760290556900731</v>
      </c>
      <c r="AX97" s="7">
        <f t="shared" si="233"/>
        <v>0.22691292875989433</v>
      </c>
      <c r="AY97" s="7">
        <f t="shared" si="234"/>
        <v>0.2261146496815285</v>
      </c>
      <c r="BA97" s="3" t="s">
        <v>1</v>
      </c>
      <c r="BB97" s="3" t="s">
        <v>3</v>
      </c>
      <c r="BC97" s="3">
        <f t="shared" si="249"/>
        <v>32.119999999999997</v>
      </c>
      <c r="BD97" s="3">
        <f t="shared" si="250"/>
        <v>9.5399999999999991</v>
      </c>
      <c r="BE97" s="3">
        <f t="shared" si="251"/>
        <v>6.76</v>
      </c>
      <c r="BF97" s="3">
        <f t="shared" si="252"/>
        <v>5.6099999999999994</v>
      </c>
      <c r="BG97" s="3">
        <f t="shared" si="253"/>
        <v>4.2799999999999994</v>
      </c>
      <c r="BH97" s="3">
        <f t="shared" si="254"/>
        <v>3.9299999999999997</v>
      </c>
      <c r="BI97" s="3">
        <f t="shared" si="255"/>
        <v>3.25</v>
      </c>
      <c r="BK97" s="3" t="s">
        <v>1</v>
      </c>
      <c r="BL97" s="3" t="s">
        <v>3</v>
      </c>
      <c r="BM97" s="3">
        <f t="shared" si="256"/>
        <v>33.15</v>
      </c>
      <c r="BN97" s="3">
        <f t="shared" si="257"/>
        <v>9.85</v>
      </c>
      <c r="BO97" s="3">
        <f t="shared" si="258"/>
        <v>6.98</v>
      </c>
      <c r="BP97" s="3">
        <f t="shared" si="259"/>
        <v>5.79</v>
      </c>
      <c r="BQ97" s="3">
        <f t="shared" si="260"/>
        <v>4.42</v>
      </c>
      <c r="BR97" s="3">
        <f t="shared" si="261"/>
        <v>4.0599999999999996</v>
      </c>
      <c r="BS97" s="3">
        <f t="shared" si="262"/>
        <v>3.35</v>
      </c>
      <c r="BU97" s="3" t="s">
        <v>1</v>
      </c>
      <c r="BV97" s="3" t="s">
        <v>3</v>
      </c>
      <c r="BW97" s="3">
        <f t="shared" si="263"/>
        <v>34.770000000000003</v>
      </c>
      <c r="BX97" s="3">
        <f t="shared" si="264"/>
        <v>10.33</v>
      </c>
      <c r="BY97" s="3">
        <f t="shared" si="265"/>
        <v>7.32</v>
      </c>
      <c r="BZ97" s="3">
        <f t="shared" si="266"/>
        <v>6.07</v>
      </c>
      <c r="CA97" s="3">
        <f t="shared" si="267"/>
        <v>4.6399999999999997</v>
      </c>
      <c r="CB97" s="3">
        <f t="shared" si="268"/>
        <v>4.26</v>
      </c>
      <c r="CC97" s="3">
        <f t="shared" si="269"/>
        <v>3.51</v>
      </c>
    </row>
    <row r="98" spans="1:81" x14ac:dyDescent="0.25">
      <c r="A98" s="3" t="s">
        <v>1</v>
      </c>
      <c r="B98" s="3" t="s">
        <v>9</v>
      </c>
      <c r="C98" s="3">
        <f t="shared" si="292"/>
        <v>30.18</v>
      </c>
      <c r="D98" s="3">
        <f t="shared" si="292"/>
        <v>8.9499999999999993</v>
      </c>
      <c r="E98" s="3">
        <f t="shared" si="292"/>
        <v>6.35</v>
      </c>
      <c r="F98" s="3">
        <f t="shared" si="292"/>
        <v>5.27</v>
      </c>
      <c r="G98" s="3">
        <f t="shared" si="292"/>
        <v>4.01</v>
      </c>
      <c r="H98" s="3">
        <f t="shared" si="292"/>
        <v>3.68</v>
      </c>
      <c r="I98" s="3">
        <f t="shared" si="292"/>
        <v>3.05</v>
      </c>
      <c r="K98" s="3">
        <f t="shared" ref="K98:Q98" si="294">K24</f>
        <v>24.01</v>
      </c>
      <c r="L98" s="3">
        <f t="shared" si="294"/>
        <v>7.12</v>
      </c>
      <c r="M98" s="3">
        <f t="shared" si="294"/>
        <v>5.05</v>
      </c>
      <c r="N98" s="3">
        <f t="shared" si="294"/>
        <v>4.1900000000000004</v>
      </c>
      <c r="O98" s="3">
        <f t="shared" si="294"/>
        <v>3.19</v>
      </c>
      <c r="P98" s="3">
        <f t="shared" si="294"/>
        <v>2.93</v>
      </c>
      <c r="Q98" s="3">
        <f t="shared" si="294"/>
        <v>2.4300000000000002</v>
      </c>
      <c r="S98" s="7">
        <f t="shared" si="211"/>
        <v>0.20444002650762083</v>
      </c>
      <c r="T98" s="7">
        <f t="shared" si="212"/>
        <v>0.20446927374301671</v>
      </c>
      <c r="U98" s="7">
        <f t="shared" si="213"/>
        <v>0.20472440944881887</v>
      </c>
      <c r="V98" s="7">
        <f t="shared" si="214"/>
        <v>0.20493358633776082</v>
      </c>
      <c r="W98" s="7">
        <f t="shared" si="277"/>
        <v>0.20448877805486276</v>
      </c>
      <c r="X98" s="7">
        <f t="shared" si="278"/>
        <v>0.20380434782608692</v>
      </c>
      <c r="Y98" s="7">
        <f t="shared" si="279"/>
        <v>0.20327868852459008</v>
      </c>
      <c r="AA98" s="3" t="s">
        <v>1</v>
      </c>
      <c r="AB98" s="3" t="s">
        <v>9</v>
      </c>
      <c r="AC98" s="3">
        <f t="shared" si="245"/>
        <v>31.03</v>
      </c>
      <c r="AD98" s="3">
        <f t="shared" si="218"/>
        <v>9.2099999999999991</v>
      </c>
      <c r="AE98" s="3">
        <f t="shared" si="219"/>
        <v>6.5299999999999994</v>
      </c>
      <c r="AF98" s="3">
        <f t="shared" si="220"/>
        <v>5.42</v>
      </c>
      <c r="AG98" s="3">
        <f t="shared" si="221"/>
        <v>4.13</v>
      </c>
      <c r="AH98" s="3">
        <f t="shared" si="222"/>
        <v>3.7899999999999996</v>
      </c>
      <c r="AI98" s="3">
        <f t="shared" si="223"/>
        <v>3.1399999999999997</v>
      </c>
      <c r="AK98" s="3">
        <f t="shared" si="246"/>
        <v>24.01</v>
      </c>
      <c r="AL98" s="3">
        <f t="shared" si="247"/>
        <v>7.12</v>
      </c>
      <c r="AM98" s="3">
        <f t="shared" si="224"/>
        <v>5.05</v>
      </c>
      <c r="AN98" s="3">
        <f t="shared" si="225"/>
        <v>4.1900000000000004</v>
      </c>
      <c r="AO98" s="3">
        <f t="shared" si="226"/>
        <v>3.19</v>
      </c>
      <c r="AP98" s="3">
        <f t="shared" si="227"/>
        <v>2.93</v>
      </c>
      <c r="AQ98" s="3">
        <f t="shared" si="228"/>
        <v>2.4300000000000002</v>
      </c>
      <c r="AS98" s="7">
        <f t="shared" si="248"/>
        <v>0.22623267805349656</v>
      </c>
      <c r="AT98" s="7">
        <f t="shared" si="229"/>
        <v>0.22692725298588479</v>
      </c>
      <c r="AU98" s="7">
        <f t="shared" si="230"/>
        <v>0.22664624808575795</v>
      </c>
      <c r="AV98" s="7">
        <f t="shared" si="231"/>
        <v>0.22693726937269365</v>
      </c>
      <c r="AW98" s="7">
        <f t="shared" si="232"/>
        <v>0.22760290556900731</v>
      </c>
      <c r="AX98" s="7">
        <f t="shared" si="233"/>
        <v>0.22691292875989433</v>
      </c>
      <c r="AY98" s="7">
        <f t="shared" si="234"/>
        <v>0.2261146496815285</v>
      </c>
      <c r="BA98" s="3" t="s">
        <v>1</v>
      </c>
      <c r="BB98" s="3" t="s">
        <v>9</v>
      </c>
      <c r="BC98" s="3">
        <f t="shared" si="249"/>
        <v>32.119999999999997</v>
      </c>
      <c r="BD98" s="3">
        <f t="shared" si="250"/>
        <v>9.5399999999999991</v>
      </c>
      <c r="BE98" s="3">
        <f t="shared" si="251"/>
        <v>6.76</v>
      </c>
      <c r="BF98" s="3">
        <f t="shared" si="252"/>
        <v>5.6099999999999994</v>
      </c>
      <c r="BG98" s="3">
        <f t="shared" si="253"/>
        <v>4.2799999999999994</v>
      </c>
      <c r="BH98" s="3">
        <f t="shared" si="254"/>
        <v>3.9299999999999997</v>
      </c>
      <c r="BI98" s="3">
        <f t="shared" si="255"/>
        <v>3.25</v>
      </c>
      <c r="BK98" s="3" t="s">
        <v>1</v>
      </c>
      <c r="BL98" s="3" t="s">
        <v>9</v>
      </c>
      <c r="BM98" s="3">
        <f t="shared" si="256"/>
        <v>33.15</v>
      </c>
      <c r="BN98" s="3">
        <f t="shared" si="257"/>
        <v>9.85</v>
      </c>
      <c r="BO98" s="3">
        <f t="shared" si="258"/>
        <v>6.98</v>
      </c>
      <c r="BP98" s="3">
        <f t="shared" si="259"/>
        <v>5.79</v>
      </c>
      <c r="BQ98" s="3">
        <f t="shared" si="260"/>
        <v>4.42</v>
      </c>
      <c r="BR98" s="3">
        <f t="shared" si="261"/>
        <v>4.0599999999999996</v>
      </c>
      <c r="BS98" s="3">
        <f t="shared" si="262"/>
        <v>3.35</v>
      </c>
      <c r="BU98" s="3" t="s">
        <v>1</v>
      </c>
      <c r="BV98" s="3" t="s">
        <v>9</v>
      </c>
      <c r="BW98" s="3">
        <f t="shared" si="263"/>
        <v>34.770000000000003</v>
      </c>
      <c r="BX98" s="3">
        <f t="shared" si="264"/>
        <v>10.33</v>
      </c>
      <c r="BY98" s="3">
        <f t="shared" si="265"/>
        <v>7.32</v>
      </c>
      <c r="BZ98" s="3">
        <f t="shared" si="266"/>
        <v>6.07</v>
      </c>
      <c r="CA98" s="3">
        <f t="shared" si="267"/>
        <v>4.6399999999999997</v>
      </c>
      <c r="CB98" s="3">
        <f t="shared" si="268"/>
        <v>4.26</v>
      </c>
      <c r="CC98" s="3">
        <f t="shared" si="269"/>
        <v>3.51</v>
      </c>
    </row>
    <row r="99" spans="1:81" x14ac:dyDescent="0.25">
      <c r="A99" s="3" t="s">
        <v>1</v>
      </c>
      <c r="B99" s="3" t="s">
        <v>34</v>
      </c>
      <c r="C99" s="3">
        <f t="shared" si="292"/>
        <v>42.24</v>
      </c>
      <c r="D99" s="3">
        <f t="shared" si="292"/>
        <v>10.36</v>
      </c>
      <c r="E99" s="3">
        <f t="shared" si="292"/>
        <v>7.36</v>
      </c>
      <c r="F99" s="3">
        <f t="shared" si="292"/>
        <v>6.1</v>
      </c>
      <c r="G99" s="3">
        <f t="shared" si="292"/>
        <v>4.6500000000000004</v>
      </c>
      <c r="H99" s="3">
        <f t="shared" si="292"/>
        <v>4.26</v>
      </c>
      <c r="I99" s="3">
        <f t="shared" si="292"/>
        <v>3.53</v>
      </c>
      <c r="K99" s="3">
        <f t="shared" ref="K99:Q99" si="295">K25</f>
        <v>33.6</v>
      </c>
      <c r="L99" s="3">
        <f t="shared" si="295"/>
        <v>8.24</v>
      </c>
      <c r="M99" s="3">
        <f t="shared" si="295"/>
        <v>5.85</v>
      </c>
      <c r="N99" s="3">
        <f t="shared" si="295"/>
        <v>4.8499999999999996</v>
      </c>
      <c r="O99" s="3">
        <f t="shared" si="295"/>
        <v>3.7</v>
      </c>
      <c r="P99" s="3">
        <f t="shared" si="295"/>
        <v>3.39</v>
      </c>
      <c r="Q99" s="3">
        <f t="shared" si="295"/>
        <v>2.81</v>
      </c>
      <c r="S99" s="7">
        <f t="shared" si="211"/>
        <v>0.20454545454545459</v>
      </c>
      <c r="T99" s="7">
        <f t="shared" si="212"/>
        <v>0.20463320463320456</v>
      </c>
      <c r="U99" s="7">
        <f t="shared" si="213"/>
        <v>0.20516304347826098</v>
      </c>
      <c r="V99" s="7">
        <f t="shared" si="214"/>
        <v>0.20491803278688525</v>
      </c>
      <c r="W99" s="7">
        <f t="shared" si="277"/>
        <v>0.20430107526881724</v>
      </c>
      <c r="X99" s="7">
        <f t="shared" si="278"/>
        <v>0.20422535211267601</v>
      </c>
      <c r="Y99" s="7">
        <f t="shared" si="279"/>
        <v>0.20396600566572232</v>
      </c>
      <c r="AA99" s="3" t="s">
        <v>1</v>
      </c>
      <c r="AB99" s="3" t="s">
        <v>34</v>
      </c>
      <c r="AC99" s="3">
        <f t="shared" si="245"/>
        <v>43.43</v>
      </c>
      <c r="AD99" s="3">
        <f t="shared" si="218"/>
        <v>10.66</v>
      </c>
      <c r="AE99" s="3">
        <f t="shared" si="219"/>
        <v>7.5699999999999994</v>
      </c>
      <c r="AF99" s="3">
        <f t="shared" si="220"/>
        <v>6.2799999999999994</v>
      </c>
      <c r="AG99" s="3">
        <f t="shared" si="221"/>
        <v>4.79</v>
      </c>
      <c r="AH99" s="3">
        <f t="shared" si="222"/>
        <v>4.38</v>
      </c>
      <c r="AI99" s="3">
        <f t="shared" si="223"/>
        <v>3.63</v>
      </c>
      <c r="AK99" s="3">
        <f t="shared" si="246"/>
        <v>33.6</v>
      </c>
      <c r="AL99" s="3">
        <f t="shared" si="247"/>
        <v>8.24</v>
      </c>
      <c r="AM99" s="3">
        <f t="shared" si="224"/>
        <v>5.85</v>
      </c>
      <c r="AN99" s="3">
        <f t="shared" si="225"/>
        <v>4.8499999999999996</v>
      </c>
      <c r="AO99" s="3">
        <f t="shared" si="226"/>
        <v>3.7</v>
      </c>
      <c r="AP99" s="3">
        <f t="shared" si="227"/>
        <v>3.39</v>
      </c>
      <c r="AQ99" s="3">
        <f t="shared" si="228"/>
        <v>2.81</v>
      </c>
      <c r="AS99" s="7">
        <f t="shared" si="248"/>
        <v>0.22634123877504031</v>
      </c>
      <c r="AT99" s="7">
        <f t="shared" si="229"/>
        <v>0.22701688555347088</v>
      </c>
      <c r="AU99" s="7">
        <f t="shared" si="230"/>
        <v>0.22721268163804487</v>
      </c>
      <c r="AV99" s="7">
        <f t="shared" si="231"/>
        <v>0.22770700636942676</v>
      </c>
      <c r="AW99" s="7">
        <f t="shared" si="232"/>
        <v>0.22755741127348639</v>
      </c>
      <c r="AX99" s="7">
        <f t="shared" si="233"/>
        <v>0.22602739726027388</v>
      </c>
      <c r="AY99" s="7">
        <f t="shared" si="234"/>
        <v>0.22589531680440766</v>
      </c>
      <c r="BA99" s="3" t="s">
        <v>1</v>
      </c>
      <c r="BB99" s="3" t="s">
        <v>34</v>
      </c>
      <c r="BC99" s="3">
        <f t="shared" si="249"/>
        <v>44.96</v>
      </c>
      <c r="BD99" s="3">
        <f t="shared" si="250"/>
        <v>11.04</v>
      </c>
      <c r="BE99" s="3">
        <f t="shared" si="251"/>
        <v>7.84</v>
      </c>
      <c r="BF99" s="3">
        <f t="shared" si="252"/>
        <v>6.5</v>
      </c>
      <c r="BG99" s="3">
        <f t="shared" si="253"/>
        <v>4.96</v>
      </c>
      <c r="BH99" s="3">
        <f t="shared" si="254"/>
        <v>4.54</v>
      </c>
      <c r="BI99" s="3">
        <f t="shared" si="255"/>
        <v>3.76</v>
      </c>
      <c r="BK99" s="3" t="s">
        <v>1</v>
      </c>
      <c r="BL99" s="3" t="s">
        <v>34</v>
      </c>
      <c r="BM99" s="3">
        <f t="shared" si="256"/>
        <v>46.4</v>
      </c>
      <c r="BN99" s="3">
        <f t="shared" si="257"/>
        <v>11.39</v>
      </c>
      <c r="BO99" s="3">
        <f t="shared" si="258"/>
        <v>8.09</v>
      </c>
      <c r="BP99" s="3">
        <f t="shared" si="259"/>
        <v>6.71</v>
      </c>
      <c r="BQ99" s="3">
        <f t="shared" si="260"/>
        <v>5.12</v>
      </c>
      <c r="BR99" s="3">
        <f t="shared" si="261"/>
        <v>4.6900000000000004</v>
      </c>
      <c r="BS99" s="3">
        <f t="shared" si="262"/>
        <v>3.88</v>
      </c>
      <c r="BU99" s="3" t="s">
        <v>1</v>
      </c>
      <c r="BV99" s="3" t="s">
        <v>34</v>
      </c>
      <c r="BW99" s="3">
        <f t="shared" si="263"/>
        <v>48.67</v>
      </c>
      <c r="BX99" s="3">
        <f t="shared" si="264"/>
        <v>11.95</v>
      </c>
      <c r="BY99" s="3">
        <f t="shared" si="265"/>
        <v>8.49</v>
      </c>
      <c r="BZ99" s="3">
        <f t="shared" si="266"/>
        <v>7.04</v>
      </c>
      <c r="CA99" s="3">
        <f t="shared" si="267"/>
        <v>5.37</v>
      </c>
      <c r="CB99" s="3">
        <f t="shared" si="268"/>
        <v>4.92</v>
      </c>
      <c r="CC99" s="3">
        <f t="shared" si="269"/>
        <v>4.07</v>
      </c>
    </row>
    <row r="100" spans="1:81" x14ac:dyDescent="0.25">
      <c r="A100" s="3" t="s">
        <v>1</v>
      </c>
      <c r="B100" s="3" t="s">
        <v>11</v>
      </c>
      <c r="C100" s="3">
        <f t="shared" si="292"/>
        <v>31.77</v>
      </c>
      <c r="D100" s="3">
        <f t="shared" si="292"/>
        <v>9.42</v>
      </c>
      <c r="E100" s="3">
        <f t="shared" si="292"/>
        <v>6.69</v>
      </c>
      <c r="F100" s="3">
        <f t="shared" si="292"/>
        <v>5.54</v>
      </c>
      <c r="G100" s="3">
        <f t="shared" si="292"/>
        <v>4.22</v>
      </c>
      <c r="H100" s="3">
        <f t="shared" si="292"/>
        <v>3.87</v>
      </c>
      <c r="I100" s="3">
        <f t="shared" si="292"/>
        <v>3.21</v>
      </c>
      <c r="K100" s="3">
        <f t="shared" ref="K100:Q100" si="296">K26</f>
        <v>25.27</v>
      </c>
      <c r="L100" s="3">
        <f t="shared" si="296"/>
        <v>7.49</v>
      </c>
      <c r="M100" s="3">
        <f t="shared" si="296"/>
        <v>5.32</v>
      </c>
      <c r="N100" s="3">
        <f t="shared" si="296"/>
        <v>4.41</v>
      </c>
      <c r="O100" s="3">
        <f t="shared" si="296"/>
        <v>3.36</v>
      </c>
      <c r="P100" s="3">
        <f t="shared" si="296"/>
        <v>3.08</v>
      </c>
      <c r="Q100" s="3">
        <f t="shared" si="296"/>
        <v>2.56</v>
      </c>
      <c r="S100" s="7">
        <f t="shared" si="211"/>
        <v>0.20459553037456724</v>
      </c>
      <c r="T100" s="7">
        <f t="shared" si="212"/>
        <v>0.20488322717622076</v>
      </c>
      <c r="U100" s="7">
        <f t="shared" si="213"/>
        <v>0.20478325859491775</v>
      </c>
      <c r="V100" s="7">
        <f t="shared" si="214"/>
        <v>0.20397111913357402</v>
      </c>
      <c r="W100" s="7">
        <f t="shared" si="277"/>
        <v>0.20379146919431279</v>
      </c>
      <c r="X100" s="7">
        <f t="shared" si="278"/>
        <v>0.20413436692506459</v>
      </c>
      <c r="Y100" s="7">
        <f t="shared" si="279"/>
        <v>0.20249221183800625</v>
      </c>
      <c r="AA100" s="3" t="s">
        <v>1</v>
      </c>
      <c r="AB100" s="3" t="s">
        <v>11</v>
      </c>
      <c r="AC100" s="3">
        <f t="shared" si="245"/>
        <v>32.659999999999997</v>
      </c>
      <c r="AD100" s="3">
        <f t="shared" si="218"/>
        <v>9.69</v>
      </c>
      <c r="AE100" s="3">
        <f t="shared" si="219"/>
        <v>6.88</v>
      </c>
      <c r="AF100" s="3">
        <f t="shared" si="220"/>
        <v>5.7</v>
      </c>
      <c r="AG100" s="3">
        <f t="shared" si="221"/>
        <v>4.34</v>
      </c>
      <c r="AH100" s="3">
        <f t="shared" si="222"/>
        <v>3.98</v>
      </c>
      <c r="AI100" s="3">
        <f t="shared" si="223"/>
        <v>3.3</v>
      </c>
      <c r="AK100" s="3">
        <f t="shared" si="246"/>
        <v>25.27</v>
      </c>
      <c r="AL100" s="3">
        <f t="shared" si="247"/>
        <v>7.49</v>
      </c>
      <c r="AM100" s="3">
        <f t="shared" si="224"/>
        <v>5.32</v>
      </c>
      <c r="AN100" s="3">
        <f t="shared" si="225"/>
        <v>4.41</v>
      </c>
      <c r="AO100" s="3">
        <f t="shared" si="226"/>
        <v>3.36</v>
      </c>
      <c r="AP100" s="3">
        <f t="shared" si="227"/>
        <v>3.08</v>
      </c>
      <c r="AQ100" s="3">
        <f t="shared" si="228"/>
        <v>2.56</v>
      </c>
      <c r="AS100" s="7">
        <f t="shared" si="248"/>
        <v>0.22627066748315972</v>
      </c>
      <c r="AT100" s="7">
        <f t="shared" si="229"/>
        <v>0.22703818369453033</v>
      </c>
      <c r="AU100" s="7">
        <f t="shared" si="230"/>
        <v>0.22674418604651159</v>
      </c>
      <c r="AV100" s="7">
        <f t="shared" si="231"/>
        <v>0.22631578947368425</v>
      </c>
      <c r="AW100" s="7">
        <f t="shared" si="232"/>
        <v>0.22580645161290325</v>
      </c>
      <c r="AX100" s="7">
        <f t="shared" si="233"/>
        <v>0.22613065326633164</v>
      </c>
      <c r="AY100" s="7">
        <f t="shared" si="234"/>
        <v>0.22424242424242413</v>
      </c>
      <c r="BA100" s="3" t="s">
        <v>1</v>
      </c>
      <c r="BB100" s="3" t="s">
        <v>11</v>
      </c>
      <c r="BC100" s="3">
        <f t="shared" si="249"/>
        <v>33.809999999999995</v>
      </c>
      <c r="BD100" s="3">
        <f t="shared" si="250"/>
        <v>10.029999999999999</v>
      </c>
      <c r="BE100" s="3">
        <f t="shared" si="251"/>
        <v>7.13</v>
      </c>
      <c r="BF100" s="3">
        <f t="shared" si="252"/>
        <v>5.8999999999999995</v>
      </c>
      <c r="BG100" s="3">
        <f t="shared" si="253"/>
        <v>4.5</v>
      </c>
      <c r="BH100" s="3">
        <f t="shared" si="254"/>
        <v>4.12</v>
      </c>
      <c r="BI100" s="3">
        <f t="shared" si="255"/>
        <v>3.42</v>
      </c>
      <c r="BK100" s="3" t="s">
        <v>1</v>
      </c>
      <c r="BL100" s="3" t="s">
        <v>11</v>
      </c>
      <c r="BM100" s="3">
        <f t="shared" si="256"/>
        <v>34.89</v>
      </c>
      <c r="BN100" s="3">
        <f t="shared" si="257"/>
        <v>10.35</v>
      </c>
      <c r="BO100" s="3">
        <f t="shared" si="258"/>
        <v>7.36</v>
      </c>
      <c r="BP100" s="3">
        <f t="shared" si="259"/>
        <v>6.09</v>
      </c>
      <c r="BQ100" s="3">
        <f t="shared" si="260"/>
        <v>4.6399999999999997</v>
      </c>
      <c r="BR100" s="3">
        <f t="shared" si="261"/>
        <v>4.25</v>
      </c>
      <c r="BS100" s="3">
        <f t="shared" si="262"/>
        <v>3.53</v>
      </c>
      <c r="BU100" s="3" t="s">
        <v>1</v>
      </c>
      <c r="BV100" s="3" t="s">
        <v>11</v>
      </c>
      <c r="BW100" s="3">
        <f t="shared" si="263"/>
        <v>36.6</v>
      </c>
      <c r="BX100" s="3">
        <f t="shared" si="264"/>
        <v>10.86</v>
      </c>
      <c r="BY100" s="3">
        <f t="shared" si="265"/>
        <v>7.72</v>
      </c>
      <c r="BZ100" s="3">
        <f t="shared" si="266"/>
        <v>6.39</v>
      </c>
      <c r="CA100" s="3">
        <f t="shared" si="267"/>
        <v>4.87</v>
      </c>
      <c r="CB100" s="3">
        <f t="shared" si="268"/>
        <v>4.46</v>
      </c>
      <c r="CC100" s="3">
        <f t="shared" si="269"/>
        <v>3.7</v>
      </c>
    </row>
    <row r="101" spans="1:81" x14ac:dyDescent="0.25">
      <c r="A101" s="3" t="s">
        <v>1</v>
      </c>
      <c r="B101" s="3" t="s">
        <v>1</v>
      </c>
      <c r="C101" s="3">
        <f t="shared" si="292"/>
        <v>28.6</v>
      </c>
      <c r="D101" s="3">
        <f t="shared" si="292"/>
        <v>6.14</v>
      </c>
      <c r="E101" s="3">
        <f t="shared" si="292"/>
        <v>3.49</v>
      </c>
      <c r="F101" s="3">
        <f t="shared" si="292"/>
        <v>2.85</v>
      </c>
      <c r="G101" s="3">
        <f t="shared" si="292"/>
        <v>2.7</v>
      </c>
      <c r="H101" s="3">
        <f t="shared" si="292"/>
        <v>2.5299999999999998</v>
      </c>
      <c r="I101" s="3">
        <f t="shared" si="292"/>
        <v>2.09</v>
      </c>
      <c r="K101" s="3">
        <f t="shared" ref="K101:Q101" si="297">K27</f>
        <v>22.75</v>
      </c>
      <c r="L101" s="3">
        <f t="shared" si="297"/>
        <v>4.8899999999999997</v>
      </c>
      <c r="M101" s="3">
        <f t="shared" si="297"/>
        <v>2.78</v>
      </c>
      <c r="N101" s="3">
        <f t="shared" si="297"/>
        <v>2.27</v>
      </c>
      <c r="O101" s="3">
        <f t="shared" si="297"/>
        <v>2.15</v>
      </c>
      <c r="P101" s="3">
        <f t="shared" si="297"/>
        <v>2.0099999999999998</v>
      </c>
      <c r="Q101" s="3">
        <f t="shared" si="297"/>
        <v>1.67</v>
      </c>
      <c r="S101" s="7">
        <f t="shared" si="211"/>
        <v>0.20454545454545459</v>
      </c>
      <c r="T101" s="7">
        <f t="shared" si="212"/>
        <v>0.20358306188925079</v>
      </c>
      <c r="U101" s="7">
        <f t="shared" si="213"/>
        <v>0.20343839541547293</v>
      </c>
      <c r="V101" s="7">
        <f t="shared" si="214"/>
        <v>0.20350877192982453</v>
      </c>
      <c r="W101" s="7">
        <f t="shared" si="277"/>
        <v>0.20370370370370383</v>
      </c>
      <c r="X101" s="7">
        <f t="shared" si="278"/>
        <v>0.2055335968379447</v>
      </c>
      <c r="Y101" s="7">
        <f t="shared" si="279"/>
        <v>0.200956937799043</v>
      </c>
      <c r="AA101" s="3" t="s">
        <v>1</v>
      </c>
      <c r="AB101" s="3" t="s">
        <v>1</v>
      </c>
      <c r="AC101" s="3">
        <f t="shared" si="245"/>
        <v>29.41</v>
      </c>
      <c r="AD101" s="3">
        <f t="shared" si="218"/>
        <v>6.3199999999999994</v>
      </c>
      <c r="AE101" s="3">
        <f t="shared" si="219"/>
        <v>3.59</v>
      </c>
      <c r="AF101" s="3">
        <f t="shared" si="220"/>
        <v>2.9299999999999997</v>
      </c>
      <c r="AG101" s="3">
        <f t="shared" si="221"/>
        <v>2.78</v>
      </c>
      <c r="AH101" s="3">
        <f t="shared" si="222"/>
        <v>2.61</v>
      </c>
      <c r="AI101" s="3">
        <f t="shared" si="223"/>
        <v>2.15</v>
      </c>
      <c r="AK101" s="3">
        <f t="shared" si="246"/>
        <v>22.75</v>
      </c>
      <c r="AL101" s="3">
        <f t="shared" si="247"/>
        <v>4.8899999999999997</v>
      </c>
      <c r="AM101" s="3">
        <f t="shared" si="224"/>
        <v>2.78</v>
      </c>
      <c r="AN101" s="3">
        <f t="shared" si="225"/>
        <v>2.27</v>
      </c>
      <c r="AO101" s="3">
        <f t="shared" si="226"/>
        <v>2.15</v>
      </c>
      <c r="AP101" s="3">
        <f t="shared" si="227"/>
        <v>2.0099999999999998</v>
      </c>
      <c r="AQ101" s="3">
        <f t="shared" si="228"/>
        <v>1.67</v>
      </c>
      <c r="AS101" s="7">
        <f t="shared" si="248"/>
        <v>0.2264535872152329</v>
      </c>
      <c r="AT101" s="7">
        <f t="shared" si="229"/>
        <v>0.22626582278481011</v>
      </c>
      <c r="AU101" s="7">
        <f t="shared" si="230"/>
        <v>0.22562674094707524</v>
      </c>
      <c r="AV101" s="7">
        <f t="shared" si="231"/>
        <v>0.22525597269624564</v>
      </c>
      <c r="AW101" s="7">
        <f t="shared" si="232"/>
        <v>0.22661870503597115</v>
      </c>
      <c r="AX101" s="7">
        <f t="shared" si="233"/>
        <v>0.22988505747126442</v>
      </c>
      <c r="AY101" s="7">
        <f t="shared" si="234"/>
        <v>0.22325581395348837</v>
      </c>
      <c r="BA101" s="3" t="s">
        <v>1</v>
      </c>
      <c r="BB101" s="3" t="s">
        <v>1</v>
      </c>
      <c r="BC101" s="3">
        <f t="shared" si="249"/>
        <v>30.44</v>
      </c>
      <c r="BD101" s="3">
        <f t="shared" si="250"/>
        <v>6.55</v>
      </c>
      <c r="BE101" s="3">
        <f t="shared" si="251"/>
        <v>3.7199999999999998</v>
      </c>
      <c r="BF101" s="3">
        <f t="shared" si="252"/>
        <v>3.0399999999999996</v>
      </c>
      <c r="BG101" s="3">
        <f t="shared" si="253"/>
        <v>2.88</v>
      </c>
      <c r="BH101" s="3">
        <f t="shared" si="254"/>
        <v>2.71</v>
      </c>
      <c r="BI101" s="3">
        <f t="shared" si="255"/>
        <v>2.23</v>
      </c>
      <c r="BK101" s="3" t="s">
        <v>1</v>
      </c>
      <c r="BL101" s="3" t="s">
        <v>1</v>
      </c>
      <c r="BM101" s="3">
        <f t="shared" si="256"/>
        <v>31.41</v>
      </c>
      <c r="BN101" s="3">
        <f t="shared" si="257"/>
        <v>6.76</v>
      </c>
      <c r="BO101" s="3">
        <f t="shared" si="258"/>
        <v>3.84</v>
      </c>
      <c r="BP101" s="3">
        <f t="shared" si="259"/>
        <v>3.14</v>
      </c>
      <c r="BQ101" s="3">
        <f t="shared" si="260"/>
        <v>2.97</v>
      </c>
      <c r="BR101" s="3">
        <f t="shared" si="261"/>
        <v>2.8</v>
      </c>
      <c r="BS101" s="3">
        <f t="shared" si="262"/>
        <v>2.2999999999999998</v>
      </c>
      <c r="BU101" s="3" t="s">
        <v>1</v>
      </c>
      <c r="BV101" s="3" t="s">
        <v>1</v>
      </c>
      <c r="BW101" s="3">
        <f t="shared" si="263"/>
        <v>32.950000000000003</v>
      </c>
      <c r="BX101" s="3">
        <f t="shared" si="264"/>
        <v>7.09</v>
      </c>
      <c r="BY101" s="3">
        <f t="shared" si="265"/>
        <v>4.03</v>
      </c>
      <c r="BZ101" s="3">
        <f t="shared" si="266"/>
        <v>3.29</v>
      </c>
      <c r="CA101" s="3">
        <f t="shared" si="267"/>
        <v>3.12</v>
      </c>
      <c r="CB101" s="3">
        <f t="shared" si="268"/>
        <v>2.94</v>
      </c>
      <c r="CC101" s="3">
        <f t="shared" si="269"/>
        <v>2.41</v>
      </c>
    </row>
    <row r="102" spans="1:81" x14ac:dyDescent="0.25">
      <c r="A102" s="3" t="s">
        <v>1</v>
      </c>
      <c r="B102" s="3" t="s">
        <v>37</v>
      </c>
      <c r="C102" s="3">
        <f t="shared" si="292"/>
        <v>66</v>
      </c>
      <c r="D102" s="3">
        <f t="shared" si="292"/>
        <v>11.77</v>
      </c>
      <c r="E102" s="3">
        <f t="shared" si="292"/>
        <v>8.36</v>
      </c>
      <c r="F102" s="3">
        <f t="shared" si="292"/>
        <v>6.93</v>
      </c>
      <c r="G102" s="3">
        <f t="shared" si="292"/>
        <v>5.28</v>
      </c>
      <c r="H102" s="3">
        <f t="shared" si="292"/>
        <v>4.84</v>
      </c>
      <c r="I102" s="3">
        <f t="shared" si="292"/>
        <v>4.0199999999999996</v>
      </c>
      <c r="K102" s="3">
        <f t="shared" ref="K102:Q102" si="298">K28</f>
        <v>52.5</v>
      </c>
      <c r="L102" s="3">
        <f t="shared" si="298"/>
        <v>9.36</v>
      </c>
      <c r="M102" s="3">
        <f t="shared" si="298"/>
        <v>6.65</v>
      </c>
      <c r="N102" s="3">
        <f t="shared" si="298"/>
        <v>5.51</v>
      </c>
      <c r="O102" s="3">
        <f t="shared" si="298"/>
        <v>4.2</v>
      </c>
      <c r="P102" s="3">
        <f t="shared" si="298"/>
        <v>3.85</v>
      </c>
      <c r="Q102" s="3">
        <f t="shared" si="298"/>
        <v>3.19</v>
      </c>
      <c r="S102" s="7">
        <f t="shared" si="211"/>
        <v>0.20454545454545459</v>
      </c>
      <c r="T102" s="7">
        <f t="shared" si="212"/>
        <v>0.20475785896346643</v>
      </c>
      <c r="U102" s="7">
        <f t="shared" si="213"/>
        <v>0.20454545454545447</v>
      </c>
      <c r="V102" s="7">
        <f t="shared" si="214"/>
        <v>0.20490620490620493</v>
      </c>
      <c r="W102" s="7">
        <f t="shared" si="277"/>
        <v>0.20454545454545459</v>
      </c>
      <c r="X102" s="7">
        <f t="shared" si="278"/>
        <v>0.20454545454545447</v>
      </c>
      <c r="Y102" s="7">
        <f t="shared" si="279"/>
        <v>0.20646766169154218</v>
      </c>
      <c r="AA102" s="3" t="s">
        <v>1</v>
      </c>
      <c r="AB102" s="3" t="s">
        <v>37</v>
      </c>
      <c r="AC102" s="3">
        <f t="shared" si="245"/>
        <v>67.850000000000009</v>
      </c>
      <c r="AD102" s="3">
        <f t="shared" si="218"/>
        <v>12.1</v>
      </c>
      <c r="AE102" s="3">
        <f t="shared" si="219"/>
        <v>8.6</v>
      </c>
      <c r="AF102" s="3">
        <f t="shared" si="220"/>
        <v>7.13</v>
      </c>
      <c r="AG102" s="3">
        <f t="shared" si="221"/>
        <v>5.43</v>
      </c>
      <c r="AH102" s="3">
        <f t="shared" si="222"/>
        <v>4.9799999999999995</v>
      </c>
      <c r="AI102" s="3">
        <f t="shared" si="223"/>
        <v>4.1399999999999997</v>
      </c>
      <c r="AK102" s="3">
        <f t="shared" si="246"/>
        <v>52.5</v>
      </c>
      <c r="AL102" s="3">
        <f t="shared" si="247"/>
        <v>9.36</v>
      </c>
      <c r="AM102" s="3">
        <f t="shared" si="224"/>
        <v>6.65</v>
      </c>
      <c r="AN102" s="3">
        <f t="shared" si="225"/>
        <v>5.51</v>
      </c>
      <c r="AO102" s="3">
        <f t="shared" si="226"/>
        <v>4.2</v>
      </c>
      <c r="AP102" s="3">
        <f t="shared" si="227"/>
        <v>3.85</v>
      </c>
      <c r="AQ102" s="3">
        <f t="shared" si="228"/>
        <v>3.19</v>
      </c>
      <c r="AS102" s="7">
        <f t="shared" si="248"/>
        <v>0.22623434045689028</v>
      </c>
      <c r="AT102" s="7">
        <f t="shared" si="229"/>
        <v>0.22644628099173558</v>
      </c>
      <c r="AU102" s="7">
        <f t="shared" si="230"/>
        <v>0.22674418604651159</v>
      </c>
      <c r="AV102" s="7">
        <f t="shared" si="231"/>
        <v>0.2272089761570828</v>
      </c>
      <c r="AW102" s="7">
        <f t="shared" si="232"/>
        <v>0.22651933701657456</v>
      </c>
      <c r="AX102" s="7">
        <f t="shared" si="233"/>
        <v>0.22690763052208829</v>
      </c>
      <c r="AY102" s="7">
        <f t="shared" si="234"/>
        <v>0.22946859903381633</v>
      </c>
      <c r="BA102" s="3" t="s">
        <v>1</v>
      </c>
      <c r="BB102" s="3" t="s">
        <v>37</v>
      </c>
      <c r="BC102" s="3">
        <f t="shared" si="249"/>
        <v>70.23</v>
      </c>
      <c r="BD102" s="3">
        <f t="shared" si="250"/>
        <v>12.53</v>
      </c>
      <c r="BE102" s="3">
        <f t="shared" si="251"/>
        <v>8.91</v>
      </c>
      <c r="BF102" s="3">
        <f t="shared" si="252"/>
        <v>7.38</v>
      </c>
      <c r="BG102" s="3">
        <f t="shared" si="253"/>
        <v>5.63</v>
      </c>
      <c r="BH102" s="3">
        <f t="shared" si="254"/>
        <v>5.16</v>
      </c>
      <c r="BI102" s="3">
        <f t="shared" si="255"/>
        <v>4.29</v>
      </c>
      <c r="BK102" s="3" t="s">
        <v>1</v>
      </c>
      <c r="BL102" s="3" t="s">
        <v>37</v>
      </c>
      <c r="BM102" s="3">
        <f t="shared" si="256"/>
        <v>72.48</v>
      </c>
      <c r="BN102" s="3">
        <f t="shared" si="257"/>
        <v>12.93</v>
      </c>
      <c r="BO102" s="3">
        <f t="shared" si="258"/>
        <v>9.1999999999999993</v>
      </c>
      <c r="BP102" s="3">
        <f t="shared" si="259"/>
        <v>7.62</v>
      </c>
      <c r="BQ102" s="3">
        <f t="shared" si="260"/>
        <v>5.81</v>
      </c>
      <c r="BR102" s="3">
        <f t="shared" si="261"/>
        <v>5.33</v>
      </c>
      <c r="BS102" s="3">
        <f t="shared" si="262"/>
        <v>4.43</v>
      </c>
      <c r="BU102" s="3" t="s">
        <v>1</v>
      </c>
      <c r="BV102" s="3" t="s">
        <v>37</v>
      </c>
      <c r="BW102" s="3">
        <f t="shared" si="263"/>
        <v>76.03</v>
      </c>
      <c r="BX102" s="3">
        <f t="shared" si="264"/>
        <v>13.56</v>
      </c>
      <c r="BY102" s="3">
        <f t="shared" si="265"/>
        <v>9.65</v>
      </c>
      <c r="BZ102" s="3">
        <f t="shared" si="266"/>
        <v>7.99</v>
      </c>
      <c r="CA102" s="3">
        <f t="shared" si="267"/>
        <v>6.09</v>
      </c>
      <c r="CB102" s="3">
        <f t="shared" si="268"/>
        <v>5.59</v>
      </c>
      <c r="CC102" s="3">
        <f t="shared" si="269"/>
        <v>4.6500000000000004</v>
      </c>
    </row>
    <row r="103" spans="1:81" x14ac:dyDescent="0.25">
      <c r="A103" s="3" t="s">
        <v>548</v>
      </c>
      <c r="B103" s="3" t="s">
        <v>35</v>
      </c>
      <c r="C103" s="3">
        <f t="shared" si="292"/>
        <v>31.77</v>
      </c>
      <c r="D103" s="3">
        <f t="shared" si="292"/>
        <v>9.42</v>
      </c>
      <c r="E103" s="3">
        <f t="shared" si="292"/>
        <v>6.69</v>
      </c>
      <c r="F103" s="3">
        <f t="shared" si="292"/>
        <v>5.54</v>
      </c>
      <c r="G103" s="3">
        <f t="shared" si="292"/>
        <v>4.22</v>
      </c>
      <c r="H103" s="3">
        <f t="shared" si="292"/>
        <v>3.87</v>
      </c>
      <c r="I103" s="3">
        <f t="shared" si="292"/>
        <v>3.21</v>
      </c>
      <c r="K103" s="3">
        <f t="shared" ref="K103:Q103" si="299">K29</f>
        <v>25.27</v>
      </c>
      <c r="L103" s="3">
        <f t="shared" si="299"/>
        <v>7.49</v>
      </c>
      <c r="M103" s="3">
        <f t="shared" si="299"/>
        <v>5.32</v>
      </c>
      <c r="N103" s="3">
        <f t="shared" si="299"/>
        <v>4.41</v>
      </c>
      <c r="O103" s="3">
        <f t="shared" si="299"/>
        <v>3.36</v>
      </c>
      <c r="P103" s="3">
        <f t="shared" si="299"/>
        <v>3.08</v>
      </c>
      <c r="Q103" s="3">
        <f t="shared" si="299"/>
        <v>2.56</v>
      </c>
      <c r="S103" s="7">
        <f t="shared" si="211"/>
        <v>0.20459553037456724</v>
      </c>
      <c r="T103" s="7">
        <f t="shared" si="212"/>
        <v>0.20488322717622076</v>
      </c>
      <c r="U103" s="7">
        <f t="shared" si="213"/>
        <v>0.20478325859491775</v>
      </c>
      <c r="V103" s="7">
        <f t="shared" si="214"/>
        <v>0.20397111913357402</v>
      </c>
      <c r="W103" s="7">
        <f t="shared" ref="W103:W110" si="300">1-(O103/G103)</f>
        <v>0.20379146919431279</v>
      </c>
      <c r="X103" s="7">
        <f t="shared" ref="X103:X110" si="301">1-(P103/H103)</f>
        <v>0.20413436692506459</v>
      </c>
      <c r="Y103" s="7">
        <f t="shared" ref="Y103:Y110" si="302">1-(Q103/I103)</f>
        <v>0.20249221183800625</v>
      </c>
      <c r="AA103" s="3" t="s">
        <v>548</v>
      </c>
      <c r="AB103" s="3" t="s">
        <v>35</v>
      </c>
      <c r="AC103" s="3">
        <f t="shared" si="245"/>
        <v>32.659999999999997</v>
      </c>
      <c r="AD103" s="3">
        <f t="shared" si="218"/>
        <v>9.69</v>
      </c>
      <c r="AE103" s="3">
        <f t="shared" si="219"/>
        <v>6.88</v>
      </c>
      <c r="AF103" s="3">
        <f t="shared" si="220"/>
        <v>5.7</v>
      </c>
      <c r="AG103" s="3">
        <f t="shared" si="221"/>
        <v>4.34</v>
      </c>
      <c r="AH103" s="3">
        <f t="shared" si="222"/>
        <v>3.98</v>
      </c>
      <c r="AI103" s="3">
        <f t="shared" si="223"/>
        <v>3.3</v>
      </c>
      <c r="AK103" s="3">
        <f t="shared" si="246"/>
        <v>25.27</v>
      </c>
      <c r="AL103" s="3">
        <f t="shared" si="247"/>
        <v>7.49</v>
      </c>
      <c r="AM103" s="3">
        <f t="shared" si="224"/>
        <v>5.32</v>
      </c>
      <c r="AN103" s="3">
        <f t="shared" si="225"/>
        <v>4.41</v>
      </c>
      <c r="AO103" s="3">
        <f t="shared" si="226"/>
        <v>3.36</v>
      </c>
      <c r="AP103" s="3">
        <f t="shared" si="227"/>
        <v>3.08</v>
      </c>
      <c r="AQ103" s="3">
        <f t="shared" si="228"/>
        <v>2.56</v>
      </c>
      <c r="AS103" s="7">
        <f t="shared" si="248"/>
        <v>0.22627066748315972</v>
      </c>
      <c r="AT103" s="7">
        <f t="shared" si="229"/>
        <v>0.22703818369453033</v>
      </c>
      <c r="AU103" s="7">
        <f t="shared" si="230"/>
        <v>0.22674418604651159</v>
      </c>
      <c r="AV103" s="7">
        <f t="shared" si="231"/>
        <v>0.22631578947368425</v>
      </c>
      <c r="AW103" s="7">
        <f t="shared" si="232"/>
        <v>0.22580645161290325</v>
      </c>
      <c r="AX103" s="7">
        <f t="shared" si="233"/>
        <v>0.22613065326633164</v>
      </c>
      <c r="AY103" s="7">
        <f t="shared" si="234"/>
        <v>0.22424242424242413</v>
      </c>
      <c r="BA103" s="3" t="s">
        <v>548</v>
      </c>
      <c r="BB103" s="3" t="s">
        <v>35</v>
      </c>
      <c r="BC103" s="3">
        <f t="shared" si="249"/>
        <v>33.809999999999995</v>
      </c>
      <c r="BD103" s="3">
        <f t="shared" si="250"/>
        <v>10.029999999999999</v>
      </c>
      <c r="BE103" s="3">
        <f t="shared" si="251"/>
        <v>7.13</v>
      </c>
      <c r="BF103" s="3">
        <f t="shared" si="252"/>
        <v>5.8999999999999995</v>
      </c>
      <c r="BG103" s="3">
        <f t="shared" si="253"/>
        <v>4.5</v>
      </c>
      <c r="BH103" s="3">
        <f t="shared" si="254"/>
        <v>4.12</v>
      </c>
      <c r="BI103" s="3">
        <f t="shared" si="255"/>
        <v>3.42</v>
      </c>
      <c r="BK103" s="3" t="s">
        <v>548</v>
      </c>
      <c r="BL103" s="3" t="s">
        <v>35</v>
      </c>
      <c r="BM103" s="3">
        <f t="shared" si="256"/>
        <v>34.89</v>
      </c>
      <c r="BN103" s="3">
        <f t="shared" si="257"/>
        <v>10.35</v>
      </c>
      <c r="BO103" s="3">
        <f t="shared" si="258"/>
        <v>7.36</v>
      </c>
      <c r="BP103" s="3">
        <f t="shared" si="259"/>
        <v>6.09</v>
      </c>
      <c r="BQ103" s="3">
        <f t="shared" si="260"/>
        <v>4.6399999999999997</v>
      </c>
      <c r="BR103" s="3">
        <f t="shared" si="261"/>
        <v>4.25</v>
      </c>
      <c r="BS103" s="3">
        <f t="shared" si="262"/>
        <v>3.53</v>
      </c>
      <c r="BU103" s="3" t="s">
        <v>548</v>
      </c>
      <c r="BV103" s="3" t="s">
        <v>35</v>
      </c>
      <c r="BW103" s="3">
        <f t="shared" si="263"/>
        <v>36.6</v>
      </c>
      <c r="BX103" s="3">
        <f t="shared" si="264"/>
        <v>10.86</v>
      </c>
      <c r="BY103" s="3">
        <f t="shared" si="265"/>
        <v>7.72</v>
      </c>
      <c r="BZ103" s="3">
        <f t="shared" si="266"/>
        <v>6.39</v>
      </c>
      <c r="CA103" s="3">
        <f t="shared" si="267"/>
        <v>4.87</v>
      </c>
      <c r="CB103" s="3">
        <f t="shared" si="268"/>
        <v>4.46</v>
      </c>
      <c r="CC103" s="3">
        <f t="shared" si="269"/>
        <v>3.7</v>
      </c>
    </row>
    <row r="104" spans="1:81" x14ac:dyDescent="0.25">
      <c r="A104" s="3" t="s">
        <v>548</v>
      </c>
      <c r="B104" s="3" t="s">
        <v>36</v>
      </c>
      <c r="C104" s="3">
        <f t="shared" si="292"/>
        <v>42.24</v>
      </c>
      <c r="D104" s="3">
        <f t="shared" si="292"/>
        <v>10.36</v>
      </c>
      <c r="E104" s="3">
        <f t="shared" si="292"/>
        <v>7.36</v>
      </c>
      <c r="F104" s="3">
        <f t="shared" si="292"/>
        <v>6.1</v>
      </c>
      <c r="G104" s="3">
        <f t="shared" si="292"/>
        <v>4.6500000000000004</v>
      </c>
      <c r="H104" s="3">
        <f t="shared" si="292"/>
        <v>4.26</v>
      </c>
      <c r="I104" s="3">
        <f t="shared" si="292"/>
        <v>3.53</v>
      </c>
      <c r="K104" s="3">
        <f t="shared" ref="K104:Q104" si="303">K30</f>
        <v>33.6</v>
      </c>
      <c r="L104" s="3">
        <f t="shared" si="303"/>
        <v>8.24</v>
      </c>
      <c r="M104" s="3">
        <f t="shared" si="303"/>
        <v>5.85</v>
      </c>
      <c r="N104" s="3">
        <f t="shared" si="303"/>
        <v>4.8499999999999996</v>
      </c>
      <c r="O104" s="3">
        <f t="shared" si="303"/>
        <v>3.7</v>
      </c>
      <c r="P104" s="3">
        <f t="shared" si="303"/>
        <v>3.39</v>
      </c>
      <c r="Q104" s="3">
        <f t="shared" si="303"/>
        <v>2.81</v>
      </c>
      <c r="S104" s="7">
        <f t="shared" si="211"/>
        <v>0.20454545454545459</v>
      </c>
      <c r="T104" s="7">
        <f t="shared" si="212"/>
        <v>0.20463320463320456</v>
      </c>
      <c r="U104" s="7">
        <f t="shared" si="213"/>
        <v>0.20516304347826098</v>
      </c>
      <c r="V104" s="7">
        <f t="shared" si="214"/>
        <v>0.20491803278688525</v>
      </c>
      <c r="W104" s="7">
        <f t="shared" si="300"/>
        <v>0.20430107526881724</v>
      </c>
      <c r="X104" s="7">
        <f t="shared" si="301"/>
        <v>0.20422535211267601</v>
      </c>
      <c r="Y104" s="7">
        <f t="shared" si="302"/>
        <v>0.20396600566572232</v>
      </c>
      <c r="AA104" s="3" t="s">
        <v>548</v>
      </c>
      <c r="AB104" s="3" t="s">
        <v>36</v>
      </c>
      <c r="AC104" s="3">
        <f t="shared" si="245"/>
        <v>43.43</v>
      </c>
      <c r="AD104" s="3">
        <f t="shared" si="218"/>
        <v>10.66</v>
      </c>
      <c r="AE104" s="3">
        <f t="shared" si="219"/>
        <v>7.5699999999999994</v>
      </c>
      <c r="AF104" s="3">
        <f t="shared" si="220"/>
        <v>6.2799999999999994</v>
      </c>
      <c r="AG104" s="3">
        <f t="shared" si="221"/>
        <v>4.79</v>
      </c>
      <c r="AH104" s="3">
        <f t="shared" si="222"/>
        <v>4.38</v>
      </c>
      <c r="AI104" s="3">
        <f t="shared" si="223"/>
        <v>3.63</v>
      </c>
      <c r="AK104" s="3">
        <f t="shared" si="246"/>
        <v>33.6</v>
      </c>
      <c r="AL104" s="3">
        <f t="shared" si="247"/>
        <v>8.24</v>
      </c>
      <c r="AM104" s="3">
        <f t="shared" si="224"/>
        <v>5.85</v>
      </c>
      <c r="AN104" s="3">
        <f t="shared" si="225"/>
        <v>4.8499999999999996</v>
      </c>
      <c r="AO104" s="3">
        <f t="shared" si="226"/>
        <v>3.7</v>
      </c>
      <c r="AP104" s="3">
        <f t="shared" si="227"/>
        <v>3.39</v>
      </c>
      <c r="AQ104" s="3">
        <f t="shared" si="228"/>
        <v>2.81</v>
      </c>
      <c r="AS104" s="7">
        <f t="shared" si="248"/>
        <v>0.22634123877504031</v>
      </c>
      <c r="AT104" s="7">
        <f t="shared" si="229"/>
        <v>0.22701688555347088</v>
      </c>
      <c r="AU104" s="7">
        <f t="shared" si="230"/>
        <v>0.22721268163804487</v>
      </c>
      <c r="AV104" s="7">
        <f t="shared" si="231"/>
        <v>0.22770700636942676</v>
      </c>
      <c r="AW104" s="7">
        <f t="shared" si="232"/>
        <v>0.22755741127348639</v>
      </c>
      <c r="AX104" s="7">
        <f t="shared" si="233"/>
        <v>0.22602739726027388</v>
      </c>
      <c r="AY104" s="7">
        <f t="shared" si="234"/>
        <v>0.22589531680440766</v>
      </c>
      <c r="BA104" s="3" t="s">
        <v>548</v>
      </c>
      <c r="BB104" s="3" t="s">
        <v>36</v>
      </c>
      <c r="BC104" s="3">
        <f t="shared" si="249"/>
        <v>44.96</v>
      </c>
      <c r="BD104" s="3">
        <f t="shared" si="250"/>
        <v>11.04</v>
      </c>
      <c r="BE104" s="3">
        <f t="shared" si="251"/>
        <v>7.84</v>
      </c>
      <c r="BF104" s="3">
        <f t="shared" si="252"/>
        <v>6.5</v>
      </c>
      <c r="BG104" s="3">
        <f t="shared" si="253"/>
        <v>4.96</v>
      </c>
      <c r="BH104" s="3">
        <f t="shared" si="254"/>
        <v>4.54</v>
      </c>
      <c r="BI104" s="3">
        <f t="shared" si="255"/>
        <v>3.76</v>
      </c>
      <c r="BK104" s="3" t="s">
        <v>548</v>
      </c>
      <c r="BL104" s="3" t="s">
        <v>36</v>
      </c>
      <c r="BM104" s="3">
        <f t="shared" si="256"/>
        <v>46.4</v>
      </c>
      <c r="BN104" s="3">
        <f t="shared" si="257"/>
        <v>11.39</v>
      </c>
      <c r="BO104" s="3">
        <f t="shared" si="258"/>
        <v>8.09</v>
      </c>
      <c r="BP104" s="3">
        <f t="shared" si="259"/>
        <v>6.71</v>
      </c>
      <c r="BQ104" s="3">
        <f t="shared" si="260"/>
        <v>5.12</v>
      </c>
      <c r="BR104" s="3">
        <f t="shared" si="261"/>
        <v>4.6900000000000004</v>
      </c>
      <c r="BS104" s="3">
        <f t="shared" si="262"/>
        <v>3.88</v>
      </c>
      <c r="BU104" s="3" t="s">
        <v>548</v>
      </c>
      <c r="BV104" s="3" t="s">
        <v>36</v>
      </c>
      <c r="BW104" s="3">
        <f t="shared" si="263"/>
        <v>48.67</v>
      </c>
      <c r="BX104" s="3">
        <f t="shared" si="264"/>
        <v>11.95</v>
      </c>
      <c r="BY104" s="3">
        <f t="shared" si="265"/>
        <v>8.49</v>
      </c>
      <c r="BZ104" s="3">
        <f t="shared" si="266"/>
        <v>7.04</v>
      </c>
      <c r="CA104" s="3">
        <f t="shared" si="267"/>
        <v>5.37</v>
      </c>
      <c r="CB104" s="3">
        <f t="shared" si="268"/>
        <v>4.92</v>
      </c>
      <c r="CC104" s="3">
        <f t="shared" si="269"/>
        <v>4.07</v>
      </c>
    </row>
    <row r="105" spans="1:81" x14ac:dyDescent="0.25">
      <c r="A105" s="3" t="s">
        <v>548</v>
      </c>
      <c r="B105" s="3" t="s">
        <v>37</v>
      </c>
      <c r="C105" s="3">
        <f t="shared" si="292"/>
        <v>52.8</v>
      </c>
      <c r="D105" s="3">
        <f t="shared" si="292"/>
        <v>10.83</v>
      </c>
      <c r="E105" s="3">
        <f t="shared" si="292"/>
        <v>7.69</v>
      </c>
      <c r="F105" s="3">
        <f t="shared" si="292"/>
        <v>6.38</v>
      </c>
      <c r="G105" s="3">
        <f t="shared" si="292"/>
        <v>4.8600000000000003</v>
      </c>
      <c r="H105" s="3">
        <f t="shared" si="292"/>
        <v>4.45</v>
      </c>
      <c r="I105" s="3">
        <f t="shared" si="292"/>
        <v>3.69</v>
      </c>
      <c r="K105" s="3">
        <f t="shared" ref="K105:Q105" si="304">K31</f>
        <v>42</v>
      </c>
      <c r="L105" s="3">
        <f t="shared" si="304"/>
        <v>8.61</v>
      </c>
      <c r="M105" s="3">
        <f t="shared" si="304"/>
        <v>6.12</v>
      </c>
      <c r="N105" s="3">
        <f t="shared" si="304"/>
        <v>5.07</v>
      </c>
      <c r="O105" s="3">
        <f t="shared" si="304"/>
        <v>3.86</v>
      </c>
      <c r="P105" s="3">
        <f t="shared" si="304"/>
        <v>3.54</v>
      </c>
      <c r="Q105" s="3">
        <f t="shared" si="304"/>
        <v>2.94</v>
      </c>
      <c r="S105" s="7">
        <f t="shared" si="211"/>
        <v>0.20454545454545447</v>
      </c>
      <c r="T105" s="7">
        <f t="shared" si="212"/>
        <v>0.20498614958448758</v>
      </c>
      <c r="U105" s="7">
        <f t="shared" si="213"/>
        <v>0.20416124837451233</v>
      </c>
      <c r="V105" s="7">
        <f t="shared" si="214"/>
        <v>0.20532915360501558</v>
      </c>
      <c r="W105" s="7">
        <f t="shared" si="300"/>
        <v>0.20576131687242805</v>
      </c>
      <c r="X105" s="7">
        <f t="shared" si="301"/>
        <v>0.20449438202247194</v>
      </c>
      <c r="Y105" s="7">
        <f t="shared" si="302"/>
        <v>0.2032520325203252</v>
      </c>
      <c r="AA105" s="3" t="s">
        <v>548</v>
      </c>
      <c r="AB105" s="3" t="s">
        <v>37</v>
      </c>
      <c r="AC105" s="3">
        <f t="shared" si="245"/>
        <v>54.28</v>
      </c>
      <c r="AD105" s="3">
        <f t="shared" si="218"/>
        <v>11.14</v>
      </c>
      <c r="AE105" s="3">
        <f t="shared" si="219"/>
        <v>7.91</v>
      </c>
      <c r="AF105" s="3">
        <f t="shared" si="220"/>
        <v>6.56</v>
      </c>
      <c r="AG105" s="3">
        <f t="shared" si="221"/>
        <v>5</v>
      </c>
      <c r="AH105" s="3">
        <f t="shared" si="222"/>
        <v>4.58</v>
      </c>
      <c r="AI105" s="3">
        <f t="shared" si="223"/>
        <v>3.8</v>
      </c>
      <c r="AK105" s="3">
        <f t="shared" si="246"/>
        <v>42</v>
      </c>
      <c r="AL105" s="3">
        <f t="shared" si="247"/>
        <v>8.61</v>
      </c>
      <c r="AM105" s="3">
        <f t="shared" si="224"/>
        <v>6.12</v>
      </c>
      <c r="AN105" s="3">
        <f t="shared" si="225"/>
        <v>5.07</v>
      </c>
      <c r="AO105" s="3">
        <f t="shared" si="226"/>
        <v>3.86</v>
      </c>
      <c r="AP105" s="3">
        <f t="shared" si="227"/>
        <v>3.54</v>
      </c>
      <c r="AQ105" s="3">
        <f t="shared" si="228"/>
        <v>2.94</v>
      </c>
      <c r="AS105" s="7">
        <f t="shared" si="248"/>
        <v>0.22623434045689017</v>
      </c>
      <c r="AT105" s="7">
        <f t="shared" si="229"/>
        <v>0.2271095152603233</v>
      </c>
      <c r="AU105" s="7">
        <f t="shared" si="230"/>
        <v>0.22629582806573956</v>
      </c>
      <c r="AV105" s="7">
        <f t="shared" si="231"/>
        <v>0.22713414634146334</v>
      </c>
      <c r="AW105" s="7">
        <f t="shared" si="232"/>
        <v>0.22799999999999998</v>
      </c>
      <c r="AX105" s="7">
        <f t="shared" si="233"/>
        <v>0.22707423580786024</v>
      </c>
      <c r="AY105" s="7">
        <f t="shared" si="234"/>
        <v>0.22631578947368414</v>
      </c>
      <c r="BA105" s="3" t="s">
        <v>548</v>
      </c>
      <c r="BB105" s="3" t="s">
        <v>37</v>
      </c>
      <c r="BC105" s="3">
        <f t="shared" si="249"/>
        <v>56.18</v>
      </c>
      <c r="BD105" s="3">
        <f t="shared" si="250"/>
        <v>11.53</v>
      </c>
      <c r="BE105" s="3">
        <f t="shared" si="251"/>
        <v>8.19</v>
      </c>
      <c r="BF105" s="3">
        <f t="shared" si="252"/>
        <v>6.79</v>
      </c>
      <c r="BG105" s="3">
        <f t="shared" si="253"/>
        <v>5.18</v>
      </c>
      <c r="BH105" s="3">
        <f t="shared" si="254"/>
        <v>4.75</v>
      </c>
      <c r="BI105" s="3">
        <f t="shared" si="255"/>
        <v>3.94</v>
      </c>
      <c r="BK105" s="3" t="s">
        <v>548</v>
      </c>
      <c r="BL105" s="3" t="s">
        <v>37</v>
      </c>
      <c r="BM105" s="3">
        <f t="shared" si="256"/>
        <v>57.98</v>
      </c>
      <c r="BN105" s="3">
        <f t="shared" si="257"/>
        <v>11.9</v>
      </c>
      <c r="BO105" s="3">
        <f t="shared" si="258"/>
        <v>8.4499999999999993</v>
      </c>
      <c r="BP105" s="3">
        <f t="shared" si="259"/>
        <v>7.01</v>
      </c>
      <c r="BQ105" s="3">
        <f t="shared" si="260"/>
        <v>5.35</v>
      </c>
      <c r="BR105" s="3">
        <f t="shared" si="261"/>
        <v>4.9000000000000004</v>
      </c>
      <c r="BS105" s="3">
        <f t="shared" si="262"/>
        <v>4.07</v>
      </c>
      <c r="BU105" s="3" t="s">
        <v>548</v>
      </c>
      <c r="BV105" s="3" t="s">
        <v>37</v>
      </c>
      <c r="BW105" s="3">
        <f t="shared" si="263"/>
        <v>60.82</v>
      </c>
      <c r="BX105" s="3">
        <f t="shared" si="264"/>
        <v>12.48</v>
      </c>
      <c r="BY105" s="3">
        <f t="shared" si="265"/>
        <v>8.86</v>
      </c>
      <c r="BZ105" s="3">
        <f t="shared" si="266"/>
        <v>7.35</v>
      </c>
      <c r="CA105" s="3">
        <f t="shared" si="267"/>
        <v>5.61</v>
      </c>
      <c r="CB105" s="3">
        <f t="shared" si="268"/>
        <v>5.14</v>
      </c>
      <c r="CC105" s="3">
        <f t="shared" si="269"/>
        <v>4.2699999999999996</v>
      </c>
    </row>
    <row r="106" spans="1:81" x14ac:dyDescent="0.25">
      <c r="A106" s="3" t="s">
        <v>548</v>
      </c>
      <c r="B106" s="3" t="s">
        <v>9</v>
      </c>
      <c r="C106" s="3">
        <f t="shared" si="292"/>
        <v>33.36</v>
      </c>
      <c r="D106" s="3">
        <f t="shared" si="292"/>
        <v>9.89</v>
      </c>
      <c r="E106" s="3">
        <f t="shared" si="292"/>
        <v>7.02</v>
      </c>
      <c r="F106" s="3">
        <f t="shared" si="292"/>
        <v>5.82</v>
      </c>
      <c r="G106" s="3">
        <f t="shared" si="292"/>
        <v>4.4400000000000004</v>
      </c>
      <c r="H106" s="3">
        <f t="shared" si="292"/>
        <v>4.07</v>
      </c>
      <c r="I106" s="3">
        <f t="shared" si="292"/>
        <v>3.37</v>
      </c>
      <c r="K106" s="3">
        <f t="shared" ref="K106:Q106" si="305">K32</f>
        <v>26.53</v>
      </c>
      <c r="L106" s="3">
        <f t="shared" si="305"/>
        <v>7.86</v>
      </c>
      <c r="M106" s="3">
        <f t="shared" si="305"/>
        <v>5.59</v>
      </c>
      <c r="N106" s="3">
        <f t="shared" si="305"/>
        <v>4.63</v>
      </c>
      <c r="O106" s="3">
        <f t="shared" si="305"/>
        <v>3.53</v>
      </c>
      <c r="P106" s="3">
        <f t="shared" si="305"/>
        <v>3.23</v>
      </c>
      <c r="Q106" s="3">
        <f t="shared" si="305"/>
        <v>2.68</v>
      </c>
      <c r="S106" s="7">
        <f t="shared" si="211"/>
        <v>0.20473621103117501</v>
      </c>
      <c r="T106" s="7">
        <f t="shared" si="212"/>
        <v>0.20525783619817994</v>
      </c>
      <c r="U106" s="7">
        <f t="shared" si="213"/>
        <v>0.20370370370370372</v>
      </c>
      <c r="V106" s="7">
        <f t="shared" si="214"/>
        <v>0.20446735395189009</v>
      </c>
      <c r="W106" s="7">
        <f t="shared" si="300"/>
        <v>0.20495495495495508</v>
      </c>
      <c r="X106" s="7">
        <f t="shared" si="301"/>
        <v>0.20638820638820643</v>
      </c>
      <c r="Y106" s="7">
        <f t="shared" si="302"/>
        <v>0.20474777448071213</v>
      </c>
      <c r="AA106" s="3" t="s">
        <v>548</v>
      </c>
      <c r="AB106" s="3" t="s">
        <v>9</v>
      </c>
      <c r="AC106" s="3">
        <f t="shared" si="245"/>
        <v>34.299999999999997</v>
      </c>
      <c r="AD106" s="3">
        <f t="shared" si="218"/>
        <v>10.17</v>
      </c>
      <c r="AE106" s="3">
        <f t="shared" si="219"/>
        <v>7.22</v>
      </c>
      <c r="AF106" s="3">
        <f t="shared" si="220"/>
        <v>5.99</v>
      </c>
      <c r="AG106" s="3">
        <f t="shared" si="221"/>
        <v>4.5699999999999994</v>
      </c>
      <c r="AH106" s="3">
        <f t="shared" si="222"/>
        <v>4.1899999999999995</v>
      </c>
      <c r="AI106" s="3">
        <f t="shared" si="223"/>
        <v>3.4699999999999998</v>
      </c>
      <c r="AK106" s="3">
        <f t="shared" si="246"/>
        <v>26.53</v>
      </c>
      <c r="AL106" s="3">
        <f t="shared" si="247"/>
        <v>7.86</v>
      </c>
      <c r="AM106" s="3">
        <f t="shared" si="224"/>
        <v>5.59</v>
      </c>
      <c r="AN106" s="3">
        <f t="shared" si="225"/>
        <v>4.63</v>
      </c>
      <c r="AO106" s="3">
        <f t="shared" si="226"/>
        <v>3.53</v>
      </c>
      <c r="AP106" s="3">
        <f t="shared" si="227"/>
        <v>3.23</v>
      </c>
      <c r="AQ106" s="3">
        <f t="shared" si="228"/>
        <v>2.68</v>
      </c>
      <c r="AS106" s="7">
        <f t="shared" si="248"/>
        <v>0.2265306122448979</v>
      </c>
      <c r="AT106" s="7">
        <f t="shared" si="229"/>
        <v>0.22713864306784659</v>
      </c>
      <c r="AU106" s="7">
        <f t="shared" si="230"/>
        <v>0.22576177285318555</v>
      </c>
      <c r="AV106" s="7">
        <f t="shared" si="231"/>
        <v>0.22704507512520877</v>
      </c>
      <c r="AW106" s="7">
        <f t="shared" si="232"/>
        <v>0.22757111597374169</v>
      </c>
      <c r="AX106" s="7">
        <f t="shared" si="233"/>
        <v>0.22911694510739844</v>
      </c>
      <c r="AY106" s="7">
        <f t="shared" si="234"/>
        <v>0.22766570605187308</v>
      </c>
      <c r="BA106" s="3" t="s">
        <v>548</v>
      </c>
      <c r="BB106" s="3" t="s">
        <v>9</v>
      </c>
      <c r="BC106" s="3">
        <f t="shared" si="249"/>
        <v>35.51</v>
      </c>
      <c r="BD106" s="3">
        <f t="shared" si="250"/>
        <v>10.53</v>
      </c>
      <c r="BE106" s="3">
        <f t="shared" si="251"/>
        <v>7.4799999999999995</v>
      </c>
      <c r="BF106" s="3">
        <f t="shared" si="252"/>
        <v>6.2</v>
      </c>
      <c r="BG106" s="3">
        <f t="shared" si="253"/>
        <v>4.7299999999999995</v>
      </c>
      <c r="BH106" s="3">
        <f t="shared" si="254"/>
        <v>4.34</v>
      </c>
      <c r="BI106" s="3">
        <f t="shared" si="255"/>
        <v>3.5999999999999996</v>
      </c>
      <c r="BK106" s="3" t="s">
        <v>548</v>
      </c>
      <c r="BL106" s="3" t="s">
        <v>9</v>
      </c>
      <c r="BM106" s="3">
        <f t="shared" si="256"/>
        <v>36.65</v>
      </c>
      <c r="BN106" s="3">
        <f t="shared" si="257"/>
        <v>10.87</v>
      </c>
      <c r="BO106" s="3">
        <f t="shared" si="258"/>
        <v>7.72</v>
      </c>
      <c r="BP106" s="3">
        <f t="shared" si="259"/>
        <v>6.4</v>
      </c>
      <c r="BQ106" s="3">
        <f t="shared" si="260"/>
        <v>4.88</v>
      </c>
      <c r="BR106" s="3">
        <f t="shared" si="261"/>
        <v>4.4800000000000004</v>
      </c>
      <c r="BS106" s="3">
        <f t="shared" si="262"/>
        <v>3.72</v>
      </c>
      <c r="BU106" s="3" t="s">
        <v>548</v>
      </c>
      <c r="BV106" s="3" t="s">
        <v>9</v>
      </c>
      <c r="BW106" s="3">
        <f t="shared" si="263"/>
        <v>38.450000000000003</v>
      </c>
      <c r="BX106" s="3">
        <f t="shared" si="264"/>
        <v>11.4</v>
      </c>
      <c r="BY106" s="3">
        <f t="shared" si="265"/>
        <v>8.1</v>
      </c>
      <c r="BZ106" s="3">
        <f t="shared" si="266"/>
        <v>6.71</v>
      </c>
      <c r="CA106" s="3">
        <f t="shared" si="267"/>
        <v>5.12</v>
      </c>
      <c r="CB106" s="3">
        <f t="shared" si="268"/>
        <v>4.7</v>
      </c>
      <c r="CC106" s="3">
        <f t="shared" si="269"/>
        <v>3.9</v>
      </c>
    </row>
    <row r="107" spans="1:81" x14ac:dyDescent="0.25">
      <c r="A107" s="3" t="s">
        <v>548</v>
      </c>
      <c r="B107" s="3" t="s">
        <v>34</v>
      </c>
      <c r="C107" s="3">
        <f t="shared" ref="C107:I107" si="306">ROUND(C33*(1-$B$75),2)</f>
        <v>33.36</v>
      </c>
      <c r="D107" s="3">
        <f t="shared" si="306"/>
        <v>9.89</v>
      </c>
      <c r="E107" s="3">
        <f t="shared" si="306"/>
        <v>7.02</v>
      </c>
      <c r="F107" s="3">
        <f t="shared" si="306"/>
        <v>5.82</v>
      </c>
      <c r="G107" s="3">
        <f t="shared" si="306"/>
        <v>4.4400000000000004</v>
      </c>
      <c r="H107" s="3">
        <f t="shared" si="306"/>
        <v>4.07</v>
      </c>
      <c r="I107" s="3">
        <f t="shared" si="306"/>
        <v>3.37</v>
      </c>
      <c r="K107" s="3">
        <f t="shared" ref="K107:Q107" si="307">K33</f>
        <v>26.53</v>
      </c>
      <c r="L107" s="3">
        <f t="shared" si="307"/>
        <v>7.86</v>
      </c>
      <c r="M107" s="3">
        <f t="shared" si="307"/>
        <v>5.59</v>
      </c>
      <c r="N107" s="3">
        <f t="shared" si="307"/>
        <v>4.63</v>
      </c>
      <c r="O107" s="3">
        <f t="shared" si="307"/>
        <v>3.53</v>
      </c>
      <c r="P107" s="3">
        <f t="shared" si="307"/>
        <v>3.23</v>
      </c>
      <c r="Q107" s="3">
        <f t="shared" si="307"/>
        <v>2.68</v>
      </c>
      <c r="S107" s="7">
        <f t="shared" ref="S107:V107" si="308">1-(K107/C107)</f>
        <v>0.20473621103117501</v>
      </c>
      <c r="T107" s="7">
        <f t="shared" si="308"/>
        <v>0.20525783619817994</v>
      </c>
      <c r="U107" s="7">
        <f t="shared" si="308"/>
        <v>0.20370370370370372</v>
      </c>
      <c r="V107" s="7">
        <f t="shared" si="308"/>
        <v>0.20446735395189009</v>
      </c>
      <c r="W107" s="7">
        <f t="shared" ref="W107" si="309">1-(O107/G107)</f>
        <v>0.20495495495495508</v>
      </c>
      <c r="X107" s="7">
        <f t="shared" ref="X107" si="310">1-(P107/H107)</f>
        <v>0.20638820638820643</v>
      </c>
      <c r="Y107" s="7">
        <f t="shared" ref="Y107" si="311">1-(Q107/I107)</f>
        <v>0.20474777448071213</v>
      </c>
      <c r="AA107" s="3" t="s">
        <v>548</v>
      </c>
      <c r="AB107" s="3" t="s">
        <v>34</v>
      </c>
      <c r="AC107" s="3">
        <f t="shared" si="245"/>
        <v>34.299999999999997</v>
      </c>
      <c r="AD107" s="3">
        <f t="shared" si="218"/>
        <v>10.17</v>
      </c>
      <c r="AE107" s="3">
        <f t="shared" si="219"/>
        <v>7.22</v>
      </c>
      <c r="AF107" s="3">
        <f t="shared" si="220"/>
        <v>5.99</v>
      </c>
      <c r="AG107" s="3">
        <f t="shared" si="221"/>
        <v>4.5699999999999994</v>
      </c>
      <c r="AH107" s="3">
        <f t="shared" si="222"/>
        <v>4.1899999999999995</v>
      </c>
      <c r="AI107" s="3">
        <f t="shared" si="223"/>
        <v>3.4699999999999998</v>
      </c>
      <c r="AK107" s="3">
        <f t="shared" si="246"/>
        <v>26.53</v>
      </c>
      <c r="AL107" s="3">
        <f t="shared" si="247"/>
        <v>7.86</v>
      </c>
      <c r="AM107" s="3">
        <f t="shared" si="224"/>
        <v>5.59</v>
      </c>
      <c r="AN107" s="3">
        <f t="shared" si="225"/>
        <v>4.63</v>
      </c>
      <c r="AO107" s="3">
        <f t="shared" si="226"/>
        <v>3.53</v>
      </c>
      <c r="AP107" s="3">
        <f t="shared" si="227"/>
        <v>3.23</v>
      </c>
      <c r="AQ107" s="3">
        <f t="shared" si="228"/>
        <v>2.68</v>
      </c>
      <c r="AS107" s="7">
        <f t="shared" si="248"/>
        <v>0.2265306122448979</v>
      </c>
      <c r="AT107" s="7">
        <f t="shared" si="229"/>
        <v>0.22713864306784659</v>
      </c>
      <c r="AU107" s="7">
        <f t="shared" si="230"/>
        <v>0.22576177285318555</v>
      </c>
      <c r="AV107" s="7">
        <f t="shared" si="231"/>
        <v>0.22704507512520877</v>
      </c>
      <c r="AW107" s="7">
        <f t="shared" si="232"/>
        <v>0.22757111597374169</v>
      </c>
      <c r="AX107" s="7">
        <f t="shared" si="233"/>
        <v>0.22911694510739844</v>
      </c>
      <c r="AY107" s="7">
        <f t="shared" si="234"/>
        <v>0.22766570605187308</v>
      </c>
      <c r="BA107" s="3" t="s">
        <v>548</v>
      </c>
      <c r="BB107" s="3" t="s">
        <v>34</v>
      </c>
      <c r="BC107" s="3">
        <f t="shared" si="249"/>
        <v>35.51</v>
      </c>
      <c r="BD107" s="3">
        <f t="shared" si="250"/>
        <v>10.53</v>
      </c>
      <c r="BE107" s="3">
        <f t="shared" si="251"/>
        <v>7.4799999999999995</v>
      </c>
      <c r="BF107" s="3">
        <f t="shared" si="252"/>
        <v>6.2</v>
      </c>
      <c r="BG107" s="3">
        <f t="shared" si="253"/>
        <v>4.7299999999999995</v>
      </c>
      <c r="BH107" s="3">
        <f t="shared" si="254"/>
        <v>4.34</v>
      </c>
      <c r="BI107" s="3">
        <f t="shared" si="255"/>
        <v>3.5999999999999996</v>
      </c>
      <c r="BK107" s="3" t="s">
        <v>548</v>
      </c>
      <c r="BL107" s="3" t="s">
        <v>34</v>
      </c>
      <c r="BM107" s="3">
        <f t="shared" si="256"/>
        <v>36.65</v>
      </c>
      <c r="BN107" s="3">
        <f t="shared" si="257"/>
        <v>10.87</v>
      </c>
      <c r="BO107" s="3">
        <f t="shared" si="258"/>
        <v>7.72</v>
      </c>
      <c r="BP107" s="3">
        <f t="shared" si="259"/>
        <v>6.4</v>
      </c>
      <c r="BQ107" s="3">
        <f t="shared" si="260"/>
        <v>4.88</v>
      </c>
      <c r="BR107" s="3">
        <f t="shared" si="261"/>
        <v>4.4800000000000004</v>
      </c>
      <c r="BS107" s="3">
        <f t="shared" si="262"/>
        <v>3.72</v>
      </c>
      <c r="BU107" s="3" t="s">
        <v>548</v>
      </c>
      <c r="BV107" s="3" t="s">
        <v>34</v>
      </c>
      <c r="BW107" s="3">
        <f t="shared" si="263"/>
        <v>38.450000000000003</v>
      </c>
      <c r="BX107" s="3">
        <f t="shared" si="264"/>
        <v>11.4</v>
      </c>
      <c r="BY107" s="3">
        <f t="shared" si="265"/>
        <v>8.1</v>
      </c>
      <c r="BZ107" s="3">
        <f t="shared" si="266"/>
        <v>6.71</v>
      </c>
      <c r="CA107" s="3">
        <f t="shared" si="267"/>
        <v>5.12</v>
      </c>
      <c r="CB107" s="3">
        <f t="shared" si="268"/>
        <v>4.7</v>
      </c>
      <c r="CC107" s="3">
        <f t="shared" si="269"/>
        <v>3.9</v>
      </c>
    </row>
    <row r="108" spans="1:81" x14ac:dyDescent="0.25">
      <c r="A108" s="3" t="s">
        <v>548</v>
      </c>
      <c r="B108" s="3" t="s">
        <v>3</v>
      </c>
      <c r="C108" s="3">
        <f t="shared" ref="C108:I110" si="312">ROUND(C34*(1-$B$75),2)</f>
        <v>28.6</v>
      </c>
      <c r="D108" s="3">
        <f t="shared" si="312"/>
        <v>6.14</v>
      </c>
      <c r="E108" s="3">
        <f t="shared" si="312"/>
        <v>3.49</v>
      </c>
      <c r="F108" s="3">
        <f t="shared" si="312"/>
        <v>2.85</v>
      </c>
      <c r="G108" s="3">
        <f t="shared" si="312"/>
        <v>2.7</v>
      </c>
      <c r="H108" s="3">
        <f t="shared" si="312"/>
        <v>2.5299999999999998</v>
      </c>
      <c r="I108" s="3">
        <f t="shared" si="312"/>
        <v>2.09</v>
      </c>
      <c r="K108" s="3">
        <f t="shared" ref="K108:Q108" si="313">K34</f>
        <v>22.75</v>
      </c>
      <c r="L108" s="3">
        <f t="shared" si="313"/>
        <v>4.8899999999999997</v>
      </c>
      <c r="M108" s="3">
        <f t="shared" si="313"/>
        <v>2.78</v>
      </c>
      <c r="N108" s="3">
        <f t="shared" si="313"/>
        <v>2.27</v>
      </c>
      <c r="O108" s="3">
        <f t="shared" si="313"/>
        <v>2.15</v>
      </c>
      <c r="P108" s="3">
        <f t="shared" si="313"/>
        <v>2.0099999999999998</v>
      </c>
      <c r="Q108" s="3">
        <f t="shared" si="313"/>
        <v>1.67</v>
      </c>
      <c r="S108" s="7">
        <f t="shared" ref="S108:V110" si="314">1-(K108/C108)</f>
        <v>0.20454545454545459</v>
      </c>
      <c r="T108" s="7">
        <f t="shared" si="314"/>
        <v>0.20358306188925079</v>
      </c>
      <c r="U108" s="7">
        <f t="shared" si="314"/>
        <v>0.20343839541547293</v>
      </c>
      <c r="V108" s="7">
        <f t="shared" si="314"/>
        <v>0.20350877192982453</v>
      </c>
      <c r="W108" s="7">
        <f t="shared" si="300"/>
        <v>0.20370370370370383</v>
      </c>
      <c r="X108" s="7">
        <f t="shared" si="301"/>
        <v>0.2055335968379447</v>
      </c>
      <c r="Y108" s="7">
        <f t="shared" si="302"/>
        <v>0.200956937799043</v>
      </c>
      <c r="AA108" s="3" t="s">
        <v>548</v>
      </c>
      <c r="AB108" s="3" t="s">
        <v>3</v>
      </c>
      <c r="AC108" s="3">
        <f t="shared" si="245"/>
        <v>29.41</v>
      </c>
      <c r="AD108" s="3">
        <f t="shared" si="218"/>
        <v>6.3199999999999994</v>
      </c>
      <c r="AE108" s="3">
        <f t="shared" si="219"/>
        <v>3.59</v>
      </c>
      <c r="AF108" s="3">
        <f t="shared" si="220"/>
        <v>2.9299999999999997</v>
      </c>
      <c r="AG108" s="3">
        <f t="shared" si="221"/>
        <v>2.78</v>
      </c>
      <c r="AH108" s="3">
        <f t="shared" si="222"/>
        <v>2.61</v>
      </c>
      <c r="AI108" s="3">
        <f t="shared" si="223"/>
        <v>2.15</v>
      </c>
      <c r="AK108" s="3">
        <f t="shared" si="246"/>
        <v>22.75</v>
      </c>
      <c r="AL108" s="3">
        <f t="shared" si="247"/>
        <v>4.8899999999999997</v>
      </c>
      <c r="AM108" s="3">
        <f t="shared" si="224"/>
        <v>2.78</v>
      </c>
      <c r="AN108" s="3">
        <f t="shared" si="225"/>
        <v>2.27</v>
      </c>
      <c r="AO108" s="3">
        <f t="shared" si="226"/>
        <v>2.15</v>
      </c>
      <c r="AP108" s="3">
        <f t="shared" si="227"/>
        <v>2.0099999999999998</v>
      </c>
      <c r="AQ108" s="3">
        <f t="shared" si="228"/>
        <v>1.67</v>
      </c>
      <c r="AS108" s="7">
        <f t="shared" si="248"/>
        <v>0.2264535872152329</v>
      </c>
      <c r="AT108" s="7">
        <f t="shared" si="229"/>
        <v>0.22626582278481011</v>
      </c>
      <c r="AU108" s="7">
        <f t="shared" si="230"/>
        <v>0.22562674094707524</v>
      </c>
      <c r="AV108" s="7">
        <f t="shared" si="231"/>
        <v>0.22525597269624564</v>
      </c>
      <c r="AW108" s="7">
        <f t="shared" si="232"/>
        <v>0.22661870503597115</v>
      </c>
      <c r="AX108" s="7">
        <f t="shared" si="233"/>
        <v>0.22988505747126442</v>
      </c>
      <c r="AY108" s="7">
        <f t="shared" si="234"/>
        <v>0.22325581395348837</v>
      </c>
      <c r="BA108" s="3" t="s">
        <v>548</v>
      </c>
      <c r="BB108" s="3" t="s">
        <v>3</v>
      </c>
      <c r="BC108" s="3">
        <f t="shared" si="249"/>
        <v>30.44</v>
      </c>
      <c r="BD108" s="3">
        <f t="shared" si="250"/>
        <v>6.55</v>
      </c>
      <c r="BE108" s="3">
        <f t="shared" si="251"/>
        <v>3.7199999999999998</v>
      </c>
      <c r="BF108" s="3">
        <f t="shared" si="252"/>
        <v>3.0399999999999996</v>
      </c>
      <c r="BG108" s="3">
        <f t="shared" si="253"/>
        <v>2.88</v>
      </c>
      <c r="BH108" s="3">
        <f t="shared" si="254"/>
        <v>2.71</v>
      </c>
      <c r="BI108" s="3">
        <f t="shared" si="255"/>
        <v>2.23</v>
      </c>
      <c r="BK108" s="3" t="s">
        <v>548</v>
      </c>
      <c r="BL108" s="3" t="s">
        <v>3</v>
      </c>
      <c r="BM108" s="3">
        <f t="shared" si="256"/>
        <v>31.41</v>
      </c>
      <c r="BN108" s="3">
        <f t="shared" si="257"/>
        <v>6.76</v>
      </c>
      <c r="BO108" s="3">
        <f t="shared" si="258"/>
        <v>3.84</v>
      </c>
      <c r="BP108" s="3">
        <f t="shared" si="259"/>
        <v>3.14</v>
      </c>
      <c r="BQ108" s="3">
        <f t="shared" si="260"/>
        <v>2.97</v>
      </c>
      <c r="BR108" s="3">
        <f t="shared" si="261"/>
        <v>2.8</v>
      </c>
      <c r="BS108" s="3">
        <f t="shared" si="262"/>
        <v>2.2999999999999998</v>
      </c>
      <c r="BU108" s="3" t="s">
        <v>548</v>
      </c>
      <c r="BV108" s="3" t="s">
        <v>3</v>
      </c>
      <c r="BW108" s="3">
        <f t="shared" si="263"/>
        <v>32.950000000000003</v>
      </c>
      <c r="BX108" s="3">
        <f t="shared" si="264"/>
        <v>7.09</v>
      </c>
      <c r="BY108" s="3">
        <f t="shared" si="265"/>
        <v>4.03</v>
      </c>
      <c r="BZ108" s="3">
        <f t="shared" si="266"/>
        <v>3.29</v>
      </c>
      <c r="CA108" s="3">
        <f t="shared" si="267"/>
        <v>3.12</v>
      </c>
      <c r="CB108" s="3">
        <f t="shared" si="268"/>
        <v>2.94</v>
      </c>
      <c r="CC108" s="3">
        <f t="shared" si="269"/>
        <v>2.41</v>
      </c>
    </row>
    <row r="109" spans="1:81" x14ac:dyDescent="0.25">
      <c r="A109" s="3" t="s">
        <v>548</v>
      </c>
      <c r="B109" s="3" t="s">
        <v>11</v>
      </c>
      <c r="C109" s="3">
        <f t="shared" si="312"/>
        <v>30.18</v>
      </c>
      <c r="D109" s="3">
        <f t="shared" si="312"/>
        <v>8.9499999999999993</v>
      </c>
      <c r="E109" s="3">
        <f t="shared" si="312"/>
        <v>6.35</v>
      </c>
      <c r="F109" s="3">
        <f t="shared" si="312"/>
        <v>5.27</v>
      </c>
      <c r="G109" s="3">
        <f t="shared" si="312"/>
        <v>4.01</v>
      </c>
      <c r="H109" s="3">
        <f t="shared" si="312"/>
        <v>3.68</v>
      </c>
      <c r="I109" s="3">
        <f t="shared" si="312"/>
        <v>3.05</v>
      </c>
      <c r="K109" s="3">
        <f t="shared" ref="K109:Q109" si="315">K35</f>
        <v>24.01</v>
      </c>
      <c r="L109" s="3">
        <f t="shared" si="315"/>
        <v>7.12</v>
      </c>
      <c r="M109" s="3">
        <f t="shared" si="315"/>
        <v>5.05</v>
      </c>
      <c r="N109" s="3">
        <f t="shared" si="315"/>
        <v>4.1900000000000004</v>
      </c>
      <c r="O109" s="3">
        <f t="shared" si="315"/>
        <v>3.19</v>
      </c>
      <c r="P109" s="3">
        <f t="shared" si="315"/>
        <v>2.93</v>
      </c>
      <c r="Q109" s="3">
        <f t="shared" si="315"/>
        <v>2.4300000000000002</v>
      </c>
      <c r="S109" s="7">
        <f t="shared" si="314"/>
        <v>0.20444002650762083</v>
      </c>
      <c r="T109" s="7">
        <f t="shared" si="314"/>
        <v>0.20446927374301671</v>
      </c>
      <c r="U109" s="7">
        <f t="shared" si="314"/>
        <v>0.20472440944881887</v>
      </c>
      <c r="V109" s="7">
        <f t="shared" si="314"/>
        <v>0.20493358633776082</v>
      </c>
      <c r="W109" s="7">
        <f t="shared" si="300"/>
        <v>0.20448877805486276</v>
      </c>
      <c r="X109" s="7">
        <f t="shared" si="301"/>
        <v>0.20380434782608692</v>
      </c>
      <c r="Y109" s="7">
        <f t="shared" si="302"/>
        <v>0.20327868852459008</v>
      </c>
      <c r="AA109" s="3" t="s">
        <v>548</v>
      </c>
      <c r="AB109" s="3" t="s">
        <v>11</v>
      </c>
      <c r="AC109" s="3">
        <f t="shared" si="245"/>
        <v>31.03</v>
      </c>
      <c r="AD109" s="3">
        <f t="shared" si="218"/>
        <v>9.2099999999999991</v>
      </c>
      <c r="AE109" s="3">
        <f t="shared" si="219"/>
        <v>6.5299999999999994</v>
      </c>
      <c r="AF109" s="3">
        <f t="shared" si="220"/>
        <v>5.42</v>
      </c>
      <c r="AG109" s="3">
        <f t="shared" si="221"/>
        <v>4.13</v>
      </c>
      <c r="AH109" s="3">
        <f t="shared" si="222"/>
        <v>3.7899999999999996</v>
      </c>
      <c r="AI109" s="3">
        <f t="shared" si="223"/>
        <v>3.1399999999999997</v>
      </c>
      <c r="AK109" s="3">
        <f t="shared" si="246"/>
        <v>24.01</v>
      </c>
      <c r="AL109" s="3">
        <f t="shared" si="247"/>
        <v>7.12</v>
      </c>
      <c r="AM109" s="3">
        <f t="shared" si="224"/>
        <v>5.05</v>
      </c>
      <c r="AN109" s="3">
        <f t="shared" si="225"/>
        <v>4.1900000000000004</v>
      </c>
      <c r="AO109" s="3">
        <f t="shared" si="226"/>
        <v>3.19</v>
      </c>
      <c r="AP109" s="3">
        <f t="shared" si="227"/>
        <v>2.93</v>
      </c>
      <c r="AQ109" s="3">
        <f t="shared" si="228"/>
        <v>2.4300000000000002</v>
      </c>
      <c r="AS109" s="7">
        <f t="shared" si="248"/>
        <v>0.22623267805349656</v>
      </c>
      <c r="AT109" s="7">
        <f t="shared" si="229"/>
        <v>0.22692725298588479</v>
      </c>
      <c r="AU109" s="7">
        <f t="shared" si="230"/>
        <v>0.22664624808575795</v>
      </c>
      <c r="AV109" s="7">
        <f t="shared" si="231"/>
        <v>0.22693726937269365</v>
      </c>
      <c r="AW109" s="7">
        <f t="shared" si="232"/>
        <v>0.22760290556900731</v>
      </c>
      <c r="AX109" s="7">
        <f t="shared" si="233"/>
        <v>0.22691292875989433</v>
      </c>
      <c r="AY109" s="7">
        <f t="shared" si="234"/>
        <v>0.2261146496815285</v>
      </c>
      <c r="BA109" s="3" t="s">
        <v>548</v>
      </c>
      <c r="BB109" s="3" t="s">
        <v>11</v>
      </c>
      <c r="BC109" s="3">
        <f t="shared" si="249"/>
        <v>32.119999999999997</v>
      </c>
      <c r="BD109" s="3">
        <f t="shared" si="250"/>
        <v>9.5399999999999991</v>
      </c>
      <c r="BE109" s="3">
        <f t="shared" si="251"/>
        <v>6.76</v>
      </c>
      <c r="BF109" s="3">
        <f t="shared" si="252"/>
        <v>5.6099999999999994</v>
      </c>
      <c r="BG109" s="3">
        <f t="shared" si="253"/>
        <v>4.2799999999999994</v>
      </c>
      <c r="BH109" s="3">
        <f t="shared" si="254"/>
        <v>3.9299999999999997</v>
      </c>
      <c r="BI109" s="3">
        <f t="shared" si="255"/>
        <v>3.25</v>
      </c>
      <c r="BK109" s="3" t="s">
        <v>548</v>
      </c>
      <c r="BL109" s="3" t="s">
        <v>11</v>
      </c>
      <c r="BM109" s="3">
        <f t="shared" si="256"/>
        <v>33.15</v>
      </c>
      <c r="BN109" s="3">
        <f t="shared" si="257"/>
        <v>9.85</v>
      </c>
      <c r="BO109" s="3">
        <f t="shared" si="258"/>
        <v>6.98</v>
      </c>
      <c r="BP109" s="3">
        <f t="shared" si="259"/>
        <v>5.79</v>
      </c>
      <c r="BQ109" s="3">
        <f t="shared" si="260"/>
        <v>4.42</v>
      </c>
      <c r="BR109" s="3">
        <f t="shared" si="261"/>
        <v>4.0599999999999996</v>
      </c>
      <c r="BS109" s="3">
        <f t="shared" si="262"/>
        <v>3.35</v>
      </c>
      <c r="BU109" s="3" t="s">
        <v>548</v>
      </c>
      <c r="BV109" s="3" t="s">
        <v>11</v>
      </c>
      <c r="BW109" s="3">
        <f t="shared" si="263"/>
        <v>34.770000000000003</v>
      </c>
      <c r="BX109" s="3">
        <f t="shared" si="264"/>
        <v>10.33</v>
      </c>
      <c r="BY109" s="3">
        <f t="shared" si="265"/>
        <v>7.32</v>
      </c>
      <c r="BZ109" s="3">
        <f t="shared" si="266"/>
        <v>6.07</v>
      </c>
      <c r="CA109" s="3">
        <f t="shared" si="267"/>
        <v>4.6399999999999997</v>
      </c>
      <c r="CB109" s="3">
        <f t="shared" si="268"/>
        <v>4.26</v>
      </c>
      <c r="CC109" s="3">
        <f t="shared" si="269"/>
        <v>3.51</v>
      </c>
    </row>
    <row r="110" spans="1:81" x14ac:dyDescent="0.25">
      <c r="A110" s="3" t="s">
        <v>548</v>
      </c>
      <c r="B110" s="3" t="s">
        <v>1</v>
      </c>
      <c r="C110" s="3">
        <f t="shared" si="312"/>
        <v>31.77</v>
      </c>
      <c r="D110" s="3">
        <f t="shared" si="312"/>
        <v>9.42</v>
      </c>
      <c r="E110" s="3">
        <f t="shared" si="312"/>
        <v>6.69</v>
      </c>
      <c r="F110" s="3">
        <f t="shared" si="312"/>
        <v>5.54</v>
      </c>
      <c r="G110" s="3">
        <f t="shared" si="312"/>
        <v>4.22</v>
      </c>
      <c r="H110" s="3">
        <f t="shared" si="312"/>
        <v>3.87</v>
      </c>
      <c r="I110" s="3">
        <f t="shared" si="312"/>
        <v>3.21</v>
      </c>
      <c r="K110" s="3">
        <f t="shared" ref="K110:Q110" si="316">K36</f>
        <v>25.27</v>
      </c>
      <c r="L110" s="3">
        <f t="shared" si="316"/>
        <v>7.49</v>
      </c>
      <c r="M110" s="3">
        <f t="shared" si="316"/>
        <v>5.32</v>
      </c>
      <c r="N110" s="3">
        <f t="shared" si="316"/>
        <v>4.41</v>
      </c>
      <c r="O110" s="3">
        <f t="shared" si="316"/>
        <v>3.36</v>
      </c>
      <c r="P110" s="3">
        <f t="shared" si="316"/>
        <v>3.08</v>
      </c>
      <c r="Q110" s="3">
        <f t="shared" si="316"/>
        <v>2.56</v>
      </c>
      <c r="S110" s="7">
        <f t="shared" si="314"/>
        <v>0.20459553037456724</v>
      </c>
      <c r="T110" s="7">
        <f t="shared" si="314"/>
        <v>0.20488322717622076</v>
      </c>
      <c r="U110" s="7">
        <f t="shared" si="314"/>
        <v>0.20478325859491775</v>
      </c>
      <c r="V110" s="7">
        <f t="shared" si="314"/>
        <v>0.20397111913357402</v>
      </c>
      <c r="W110" s="7">
        <f t="shared" si="300"/>
        <v>0.20379146919431279</v>
      </c>
      <c r="X110" s="7">
        <f t="shared" si="301"/>
        <v>0.20413436692506459</v>
      </c>
      <c r="Y110" s="7">
        <f t="shared" si="302"/>
        <v>0.20249221183800625</v>
      </c>
      <c r="AA110" s="3" t="s">
        <v>548</v>
      </c>
      <c r="AB110" s="3" t="s">
        <v>1</v>
      </c>
      <c r="AC110" s="3">
        <f t="shared" si="245"/>
        <v>32.659999999999997</v>
      </c>
      <c r="AD110" s="3">
        <f t="shared" si="218"/>
        <v>9.69</v>
      </c>
      <c r="AE110" s="3">
        <f t="shared" si="219"/>
        <v>6.88</v>
      </c>
      <c r="AF110" s="3">
        <f t="shared" si="220"/>
        <v>5.7</v>
      </c>
      <c r="AG110" s="3">
        <f t="shared" si="221"/>
        <v>4.34</v>
      </c>
      <c r="AH110" s="3">
        <f t="shared" si="222"/>
        <v>3.98</v>
      </c>
      <c r="AI110" s="3">
        <f t="shared" si="223"/>
        <v>3.3</v>
      </c>
      <c r="AK110" s="3">
        <f t="shared" si="246"/>
        <v>25.27</v>
      </c>
      <c r="AL110" s="3">
        <f t="shared" si="247"/>
        <v>7.49</v>
      </c>
      <c r="AM110" s="3">
        <f t="shared" si="224"/>
        <v>5.32</v>
      </c>
      <c r="AN110" s="3">
        <f t="shared" si="225"/>
        <v>4.41</v>
      </c>
      <c r="AO110" s="3">
        <f t="shared" si="226"/>
        <v>3.36</v>
      </c>
      <c r="AP110" s="3">
        <f t="shared" si="227"/>
        <v>3.08</v>
      </c>
      <c r="AQ110" s="3">
        <f t="shared" si="228"/>
        <v>2.56</v>
      </c>
      <c r="AS110" s="7">
        <f t="shared" si="248"/>
        <v>0.22627066748315972</v>
      </c>
      <c r="AT110" s="7">
        <f t="shared" si="229"/>
        <v>0.22703818369453033</v>
      </c>
      <c r="AU110" s="7">
        <f t="shared" si="230"/>
        <v>0.22674418604651159</v>
      </c>
      <c r="AV110" s="7">
        <f t="shared" si="231"/>
        <v>0.22631578947368425</v>
      </c>
      <c r="AW110" s="7">
        <f t="shared" si="232"/>
        <v>0.22580645161290325</v>
      </c>
      <c r="AX110" s="7">
        <f t="shared" si="233"/>
        <v>0.22613065326633164</v>
      </c>
      <c r="AY110" s="7">
        <f t="shared" si="234"/>
        <v>0.22424242424242413</v>
      </c>
      <c r="BA110" s="3" t="s">
        <v>548</v>
      </c>
      <c r="BB110" s="3" t="s">
        <v>1</v>
      </c>
      <c r="BC110" s="3">
        <f t="shared" si="249"/>
        <v>33.809999999999995</v>
      </c>
      <c r="BD110" s="3">
        <f t="shared" si="250"/>
        <v>10.029999999999999</v>
      </c>
      <c r="BE110" s="3">
        <f t="shared" si="251"/>
        <v>7.13</v>
      </c>
      <c r="BF110" s="3">
        <f t="shared" si="252"/>
        <v>5.8999999999999995</v>
      </c>
      <c r="BG110" s="3">
        <f t="shared" si="253"/>
        <v>4.5</v>
      </c>
      <c r="BH110" s="3">
        <f t="shared" si="254"/>
        <v>4.12</v>
      </c>
      <c r="BI110" s="3">
        <f t="shared" si="255"/>
        <v>3.42</v>
      </c>
      <c r="BK110" s="3" t="s">
        <v>548</v>
      </c>
      <c r="BL110" s="3" t="s">
        <v>1</v>
      </c>
      <c r="BM110" s="3">
        <f t="shared" si="256"/>
        <v>34.89</v>
      </c>
      <c r="BN110" s="3">
        <f t="shared" si="257"/>
        <v>10.35</v>
      </c>
      <c r="BO110" s="3">
        <f t="shared" si="258"/>
        <v>7.36</v>
      </c>
      <c r="BP110" s="3">
        <f t="shared" si="259"/>
        <v>6.09</v>
      </c>
      <c r="BQ110" s="3">
        <f t="shared" si="260"/>
        <v>4.6399999999999997</v>
      </c>
      <c r="BR110" s="3">
        <f t="shared" si="261"/>
        <v>4.25</v>
      </c>
      <c r="BS110" s="3">
        <f t="shared" si="262"/>
        <v>3.53</v>
      </c>
      <c r="BU110" s="3" t="s">
        <v>548</v>
      </c>
      <c r="BV110" s="3" t="s">
        <v>1</v>
      </c>
      <c r="BW110" s="3">
        <f t="shared" si="263"/>
        <v>36.6</v>
      </c>
      <c r="BX110" s="3">
        <f t="shared" si="264"/>
        <v>10.86</v>
      </c>
      <c r="BY110" s="3">
        <f t="shared" si="265"/>
        <v>7.72</v>
      </c>
      <c r="BZ110" s="3">
        <f t="shared" si="266"/>
        <v>6.39</v>
      </c>
      <c r="CA110" s="3">
        <f t="shared" si="267"/>
        <v>4.87</v>
      </c>
      <c r="CB110" s="3">
        <f t="shared" si="268"/>
        <v>4.46</v>
      </c>
      <c r="CC110" s="3">
        <f t="shared" si="269"/>
        <v>3.7</v>
      </c>
    </row>
    <row r="112" spans="1:81" s="8" customFormat="1" x14ac:dyDescent="0.25">
      <c r="A112" s="9" t="s">
        <v>42</v>
      </c>
      <c r="B112" s="10">
        <f>'DISCOUNT LEVELS'!B5</f>
        <v>0.18</v>
      </c>
      <c r="K112" s="9" t="s">
        <v>47</v>
      </c>
    </row>
    <row r="113" spans="1:81" x14ac:dyDescent="0.25">
      <c r="A113" s="1" t="s">
        <v>32</v>
      </c>
      <c r="B113" s="1" t="s">
        <v>33</v>
      </c>
      <c r="C113" s="1" t="s">
        <v>24</v>
      </c>
      <c r="D113" s="1" t="s">
        <v>25</v>
      </c>
      <c r="E113" s="1" t="s">
        <v>26</v>
      </c>
      <c r="F113" s="1" t="s">
        <v>27</v>
      </c>
      <c r="G113" s="1" t="s">
        <v>28</v>
      </c>
      <c r="H113" s="1" t="s">
        <v>29</v>
      </c>
      <c r="I113" s="1" t="s">
        <v>30</v>
      </c>
      <c r="K113" s="1" t="s">
        <v>24</v>
      </c>
      <c r="L113" s="1" t="s">
        <v>25</v>
      </c>
      <c r="M113" s="1" t="s">
        <v>26</v>
      </c>
      <c r="N113" s="1" t="s">
        <v>27</v>
      </c>
      <c r="O113" s="1" t="s">
        <v>28</v>
      </c>
      <c r="P113" s="1" t="s">
        <v>29</v>
      </c>
      <c r="Q113" s="1" t="s">
        <v>30</v>
      </c>
      <c r="S113" s="1" t="s">
        <v>24</v>
      </c>
      <c r="T113" s="1" t="s">
        <v>25</v>
      </c>
      <c r="U113" s="1" t="s">
        <v>26</v>
      </c>
      <c r="V113" s="1" t="s">
        <v>27</v>
      </c>
      <c r="W113" s="1" t="s">
        <v>28</v>
      </c>
      <c r="X113" s="1" t="s">
        <v>29</v>
      </c>
      <c r="Y113" s="1" t="s">
        <v>30</v>
      </c>
      <c r="AA113" s="1" t="s">
        <v>32</v>
      </c>
      <c r="AB113" s="1" t="s">
        <v>33</v>
      </c>
      <c r="AC113" s="1" t="s">
        <v>24</v>
      </c>
      <c r="AD113" s="1" t="s">
        <v>25</v>
      </c>
      <c r="AE113" s="1" t="s">
        <v>26</v>
      </c>
      <c r="AF113" s="1" t="s">
        <v>27</v>
      </c>
      <c r="AG113" s="1" t="s">
        <v>28</v>
      </c>
      <c r="AH113" s="1" t="s">
        <v>29</v>
      </c>
      <c r="AI113" s="1" t="s">
        <v>30</v>
      </c>
      <c r="AK113" s="1" t="s">
        <v>24</v>
      </c>
      <c r="AL113" s="1" t="s">
        <v>25</v>
      </c>
      <c r="AM113" s="1" t="s">
        <v>26</v>
      </c>
      <c r="AN113" s="1" t="s">
        <v>27</v>
      </c>
      <c r="AO113" s="1" t="s">
        <v>28</v>
      </c>
      <c r="AP113" s="1" t="s">
        <v>29</v>
      </c>
      <c r="AQ113" s="1" t="s">
        <v>30</v>
      </c>
      <c r="AS113" s="1" t="s">
        <v>24</v>
      </c>
      <c r="AT113" s="1" t="s">
        <v>25</v>
      </c>
      <c r="AU113" s="1" t="s">
        <v>26</v>
      </c>
      <c r="AV113" s="1" t="s">
        <v>27</v>
      </c>
      <c r="AW113" s="1" t="s">
        <v>28</v>
      </c>
      <c r="AX113" s="1" t="s">
        <v>29</v>
      </c>
      <c r="AY113" s="1" t="s">
        <v>30</v>
      </c>
      <c r="BA113" s="1" t="s">
        <v>32</v>
      </c>
      <c r="BB113" s="1" t="s">
        <v>33</v>
      </c>
      <c r="BC113" s="1" t="s">
        <v>24</v>
      </c>
      <c r="BD113" s="1" t="s">
        <v>25</v>
      </c>
      <c r="BE113" s="1" t="s">
        <v>26</v>
      </c>
      <c r="BF113" s="1" t="s">
        <v>27</v>
      </c>
      <c r="BG113" s="1" t="s">
        <v>28</v>
      </c>
      <c r="BH113" s="1" t="s">
        <v>29</v>
      </c>
      <c r="BI113" s="1" t="s">
        <v>30</v>
      </c>
      <c r="BK113" s="1" t="s">
        <v>32</v>
      </c>
      <c r="BL113" s="1" t="s">
        <v>33</v>
      </c>
      <c r="BM113" s="1" t="s">
        <v>24</v>
      </c>
      <c r="BN113" s="1" t="s">
        <v>25</v>
      </c>
      <c r="BO113" s="1" t="s">
        <v>26</v>
      </c>
      <c r="BP113" s="1" t="s">
        <v>27</v>
      </c>
      <c r="BQ113" s="1" t="s">
        <v>28</v>
      </c>
      <c r="BR113" s="1" t="s">
        <v>29</v>
      </c>
      <c r="BS113" s="1" t="s">
        <v>30</v>
      </c>
      <c r="BU113" s="1" t="s">
        <v>32</v>
      </c>
      <c r="BV113" s="1" t="s">
        <v>33</v>
      </c>
      <c r="BW113" s="1" t="s">
        <v>24</v>
      </c>
      <c r="BX113" s="1" t="s">
        <v>25</v>
      </c>
      <c r="BY113" s="1" t="s">
        <v>26</v>
      </c>
      <c r="BZ113" s="1" t="s">
        <v>27</v>
      </c>
      <c r="CA113" s="1" t="s">
        <v>28</v>
      </c>
      <c r="CB113" s="1" t="s">
        <v>29</v>
      </c>
      <c r="CC113" s="1" t="s">
        <v>30</v>
      </c>
    </row>
    <row r="114" spans="1:81" x14ac:dyDescent="0.25">
      <c r="A114" s="3" t="s">
        <v>34</v>
      </c>
      <c r="B114" s="3" t="s">
        <v>35</v>
      </c>
      <c r="C114" s="3">
        <f t="shared" ref="C114:I123" si="317">ROUND(C3*(1-$B$112),2)</f>
        <v>28.12</v>
      </c>
      <c r="D114" s="3">
        <f t="shared" si="317"/>
        <v>8.34</v>
      </c>
      <c r="E114" s="3">
        <f t="shared" si="317"/>
        <v>5.92</v>
      </c>
      <c r="F114" s="3">
        <f t="shared" si="317"/>
        <v>4.91</v>
      </c>
      <c r="G114" s="3">
        <f t="shared" si="317"/>
        <v>3.74</v>
      </c>
      <c r="H114" s="3">
        <f t="shared" si="317"/>
        <v>3.43</v>
      </c>
      <c r="I114" s="3">
        <f t="shared" si="317"/>
        <v>2.84</v>
      </c>
      <c r="K114" s="3">
        <f>K3</f>
        <v>24.01</v>
      </c>
      <c r="L114" s="3">
        <f t="shared" ref="L114:Q114" si="318">L3</f>
        <v>7.12</v>
      </c>
      <c r="M114" s="3">
        <f t="shared" si="318"/>
        <v>5.05</v>
      </c>
      <c r="N114" s="3">
        <f t="shared" si="318"/>
        <v>4.1900000000000004</v>
      </c>
      <c r="O114" s="3">
        <f t="shared" si="318"/>
        <v>3.19</v>
      </c>
      <c r="P114" s="3">
        <f t="shared" si="318"/>
        <v>2.93</v>
      </c>
      <c r="Q114" s="3">
        <f t="shared" si="318"/>
        <v>2.4300000000000002</v>
      </c>
      <c r="S114" s="7">
        <f t="shared" ref="S114:S143" si="319">1-(K114/C114)</f>
        <v>0.14615931721194875</v>
      </c>
      <c r="T114" s="7">
        <f t="shared" ref="T114:T143" si="320">1-(L114/D114)</f>
        <v>0.1462829736211031</v>
      </c>
      <c r="U114" s="7">
        <f t="shared" ref="U114:U143" si="321">1-(M114/E114)</f>
        <v>0.14695945945945943</v>
      </c>
      <c r="V114" s="7">
        <f t="shared" ref="V114:V143" si="322">1-(N114/F114)</f>
        <v>0.14663951120162932</v>
      </c>
      <c r="W114" s="7">
        <f t="shared" ref="W114:W121" si="323">1-(O114/G114)</f>
        <v>0.1470588235294118</v>
      </c>
      <c r="X114" s="7">
        <f t="shared" ref="X114:X121" si="324">1-(P114/H114)</f>
        <v>0.14577259475218662</v>
      </c>
      <c r="Y114" s="7">
        <f t="shared" ref="Y114:Y121" si="325">1-(Q114/I114)</f>
        <v>0.14436619718309851</v>
      </c>
      <c r="AA114" s="3" t="s">
        <v>34</v>
      </c>
      <c r="AB114" s="3" t="s">
        <v>35</v>
      </c>
      <c r="AC114" s="3">
        <f>ROUNDUP(C114*1.028, 2)</f>
        <v>28.91</v>
      </c>
      <c r="AD114" s="3">
        <f t="shared" ref="AD114:AD147" si="326">ROUNDUP(D114*1.028, 2)</f>
        <v>8.58</v>
      </c>
      <c r="AE114" s="3">
        <f t="shared" ref="AE114:AE147" si="327">ROUNDUP(E114*1.028, 2)</f>
        <v>6.09</v>
      </c>
      <c r="AF114" s="3">
        <f t="shared" ref="AF114:AF147" si="328">ROUNDUP(F114*1.028, 2)</f>
        <v>5.05</v>
      </c>
      <c r="AG114" s="3">
        <f t="shared" ref="AG114:AG147" si="329">ROUNDUP(G114*1.028, 2)</f>
        <v>3.8499999999999996</v>
      </c>
      <c r="AH114" s="3">
        <f t="shared" ref="AH114:AH147" si="330">ROUNDUP(H114*1.028, 2)</f>
        <v>3.53</v>
      </c>
      <c r="AI114" s="3">
        <f t="shared" ref="AI114:AI147" si="331">ROUNDUP(I114*1.028, 2)</f>
        <v>2.92</v>
      </c>
      <c r="AK114" s="3">
        <f>K114</f>
        <v>24.01</v>
      </c>
      <c r="AL114" s="3">
        <f>L114</f>
        <v>7.12</v>
      </c>
      <c r="AM114" s="3">
        <f t="shared" ref="AM114:AM147" si="332">M114</f>
        <v>5.05</v>
      </c>
      <c r="AN114" s="3">
        <f t="shared" ref="AN114:AN147" si="333">N114</f>
        <v>4.1900000000000004</v>
      </c>
      <c r="AO114" s="3">
        <f t="shared" ref="AO114:AO147" si="334">O114</f>
        <v>3.19</v>
      </c>
      <c r="AP114" s="3">
        <f t="shared" ref="AP114:AP147" si="335">P114</f>
        <v>2.93</v>
      </c>
      <c r="AQ114" s="3">
        <f t="shared" ref="AQ114:AQ147" si="336">Q114</f>
        <v>2.4300000000000002</v>
      </c>
      <c r="AS114" s="7">
        <f>1-(AK114/AC114)</f>
        <v>0.16949152542372881</v>
      </c>
      <c r="AT114" s="7">
        <f t="shared" ref="AT114:AT147" si="337">1-(AL114/AD114)</f>
        <v>0.17016317016317017</v>
      </c>
      <c r="AU114" s="7">
        <f t="shared" ref="AU114:AU147" si="338">1-(AM114/AE114)</f>
        <v>0.17077175697865354</v>
      </c>
      <c r="AV114" s="7">
        <f t="shared" ref="AV114:AV147" si="339">1-(AN114/AF114)</f>
        <v>0.17029702970297023</v>
      </c>
      <c r="AW114" s="7">
        <f t="shared" ref="AW114:AW147" si="340">1-(AO114/AG114)</f>
        <v>0.17142857142857137</v>
      </c>
      <c r="AX114" s="7">
        <f t="shared" ref="AX114:AX147" si="341">1-(AP114/AH114)</f>
        <v>0.16997167138810187</v>
      </c>
      <c r="AY114" s="7">
        <f t="shared" ref="AY114:AY147" si="342">1-(AQ114/AI114)</f>
        <v>0.16780821917808209</v>
      </c>
      <c r="BA114" s="3" t="s">
        <v>34</v>
      </c>
      <c r="BB114" s="3" t="s">
        <v>35</v>
      </c>
      <c r="BC114" s="3">
        <f>ROUNDUP(AC114*1.035,2)</f>
        <v>29.930000000000003</v>
      </c>
      <c r="BD114" s="3">
        <f t="shared" ref="BD114:BI114" si="343">ROUNDUP(AD114*1.035,2)</f>
        <v>8.89</v>
      </c>
      <c r="BE114" s="3">
        <f t="shared" si="343"/>
        <v>6.31</v>
      </c>
      <c r="BF114" s="3">
        <f t="shared" si="343"/>
        <v>5.2299999999999995</v>
      </c>
      <c r="BG114" s="3">
        <f t="shared" si="343"/>
        <v>3.9899999999999998</v>
      </c>
      <c r="BH114" s="3">
        <f t="shared" si="343"/>
        <v>3.6599999999999997</v>
      </c>
      <c r="BI114" s="3">
        <f t="shared" si="343"/>
        <v>3.03</v>
      </c>
      <c r="BK114" s="3" t="s">
        <v>34</v>
      </c>
      <c r="BL114" s="3" t="s">
        <v>35</v>
      </c>
      <c r="BM114" s="3">
        <f t="shared" ref="BM114" si="344">ROUND(BC114*1.032,2)</f>
        <v>30.89</v>
      </c>
      <c r="BN114" s="3">
        <f t="shared" ref="BN114" si="345">ROUND(BD114*1.032,2)</f>
        <v>9.17</v>
      </c>
      <c r="BO114" s="3">
        <f t="shared" ref="BO114" si="346">ROUND(BE114*1.032,2)</f>
        <v>6.51</v>
      </c>
      <c r="BP114" s="3">
        <f t="shared" ref="BP114" si="347">ROUND(BF114*1.032,2)</f>
        <v>5.4</v>
      </c>
      <c r="BQ114" s="3">
        <f t="shared" ref="BQ114" si="348">ROUND(BG114*1.032,2)</f>
        <v>4.12</v>
      </c>
      <c r="BR114" s="3">
        <f t="shared" ref="BR114" si="349">ROUND(BH114*1.032,2)</f>
        <v>3.78</v>
      </c>
      <c r="BS114" s="3">
        <f t="shared" ref="BS114" si="350">ROUND(BI114*1.032,2)</f>
        <v>3.13</v>
      </c>
      <c r="BU114" s="3" t="s">
        <v>34</v>
      </c>
      <c r="BV114" s="3" t="s">
        <v>35</v>
      </c>
      <c r="BW114" s="3">
        <f>ROUND(BM114*1.049,2)</f>
        <v>32.4</v>
      </c>
      <c r="BX114" s="3">
        <f t="shared" ref="BX114:CC114" si="351">ROUND(BN114*1.049,2)</f>
        <v>9.6199999999999992</v>
      </c>
      <c r="BY114" s="3">
        <f t="shared" si="351"/>
        <v>6.83</v>
      </c>
      <c r="BZ114" s="3">
        <f t="shared" si="351"/>
        <v>5.66</v>
      </c>
      <c r="CA114" s="3">
        <f t="shared" si="351"/>
        <v>4.32</v>
      </c>
      <c r="CB114" s="3">
        <f t="shared" si="351"/>
        <v>3.97</v>
      </c>
      <c r="CC114" s="3">
        <f t="shared" si="351"/>
        <v>3.28</v>
      </c>
    </row>
    <row r="115" spans="1:81" x14ac:dyDescent="0.25">
      <c r="A115" s="3" t="s">
        <v>34</v>
      </c>
      <c r="B115" s="3" t="s">
        <v>36</v>
      </c>
      <c r="C115" s="3">
        <f t="shared" si="317"/>
        <v>28.12</v>
      </c>
      <c r="D115" s="3">
        <f t="shared" si="317"/>
        <v>8.34</v>
      </c>
      <c r="E115" s="3">
        <f t="shared" si="317"/>
        <v>5.92</v>
      </c>
      <c r="F115" s="3">
        <f t="shared" si="317"/>
        <v>4.91</v>
      </c>
      <c r="G115" s="3">
        <f t="shared" si="317"/>
        <v>3.74</v>
      </c>
      <c r="H115" s="3">
        <f t="shared" si="317"/>
        <v>3.43</v>
      </c>
      <c r="I115" s="3">
        <f t="shared" si="317"/>
        <v>2.84</v>
      </c>
      <c r="K115" s="3">
        <f t="shared" ref="K115:Q115" si="352">K4</f>
        <v>24.01</v>
      </c>
      <c r="L115" s="3">
        <f t="shared" si="352"/>
        <v>7.12</v>
      </c>
      <c r="M115" s="3">
        <f t="shared" si="352"/>
        <v>5.05</v>
      </c>
      <c r="N115" s="3">
        <f t="shared" si="352"/>
        <v>4.1900000000000004</v>
      </c>
      <c r="O115" s="3">
        <f t="shared" si="352"/>
        <v>3.19</v>
      </c>
      <c r="P115" s="3">
        <f t="shared" si="352"/>
        <v>2.93</v>
      </c>
      <c r="Q115" s="3">
        <f t="shared" si="352"/>
        <v>2.4300000000000002</v>
      </c>
      <c r="S115" s="7">
        <f t="shared" si="319"/>
        <v>0.14615931721194875</v>
      </c>
      <c r="T115" s="7">
        <f t="shared" si="320"/>
        <v>0.1462829736211031</v>
      </c>
      <c r="U115" s="7">
        <f t="shared" si="321"/>
        <v>0.14695945945945943</v>
      </c>
      <c r="V115" s="7">
        <f t="shared" si="322"/>
        <v>0.14663951120162932</v>
      </c>
      <c r="W115" s="7">
        <f t="shared" si="323"/>
        <v>0.1470588235294118</v>
      </c>
      <c r="X115" s="7">
        <f t="shared" si="324"/>
        <v>0.14577259475218662</v>
      </c>
      <c r="Y115" s="7">
        <f t="shared" si="325"/>
        <v>0.14436619718309851</v>
      </c>
      <c r="AA115" s="3" t="s">
        <v>34</v>
      </c>
      <c r="AB115" s="3" t="s">
        <v>36</v>
      </c>
      <c r="AC115" s="3">
        <f t="shared" ref="AC115:AC147" si="353">ROUNDUP(C115*1.028, 2)</f>
        <v>28.91</v>
      </c>
      <c r="AD115" s="3">
        <f t="shared" si="326"/>
        <v>8.58</v>
      </c>
      <c r="AE115" s="3">
        <f t="shared" si="327"/>
        <v>6.09</v>
      </c>
      <c r="AF115" s="3">
        <f t="shared" si="328"/>
        <v>5.05</v>
      </c>
      <c r="AG115" s="3">
        <f t="shared" si="329"/>
        <v>3.8499999999999996</v>
      </c>
      <c r="AH115" s="3">
        <f t="shared" si="330"/>
        <v>3.53</v>
      </c>
      <c r="AI115" s="3">
        <f t="shared" si="331"/>
        <v>2.92</v>
      </c>
      <c r="AK115" s="3">
        <f t="shared" ref="AK115:AK147" si="354">K115</f>
        <v>24.01</v>
      </c>
      <c r="AL115" s="3">
        <f t="shared" ref="AL115:AL147" si="355">L115</f>
        <v>7.12</v>
      </c>
      <c r="AM115" s="3">
        <f t="shared" si="332"/>
        <v>5.05</v>
      </c>
      <c r="AN115" s="3">
        <f t="shared" si="333"/>
        <v>4.1900000000000004</v>
      </c>
      <c r="AO115" s="3">
        <f t="shared" si="334"/>
        <v>3.19</v>
      </c>
      <c r="AP115" s="3">
        <f t="shared" si="335"/>
        <v>2.93</v>
      </c>
      <c r="AQ115" s="3">
        <f t="shared" si="336"/>
        <v>2.4300000000000002</v>
      </c>
      <c r="AS115" s="7">
        <f t="shared" ref="AS115:AS147" si="356">1-(AK115/AC115)</f>
        <v>0.16949152542372881</v>
      </c>
      <c r="AT115" s="7">
        <f t="shared" si="337"/>
        <v>0.17016317016317017</v>
      </c>
      <c r="AU115" s="7">
        <f t="shared" si="338"/>
        <v>0.17077175697865354</v>
      </c>
      <c r="AV115" s="7">
        <f t="shared" si="339"/>
        <v>0.17029702970297023</v>
      </c>
      <c r="AW115" s="7">
        <f t="shared" si="340"/>
        <v>0.17142857142857137</v>
      </c>
      <c r="AX115" s="7">
        <f t="shared" si="341"/>
        <v>0.16997167138810187</v>
      </c>
      <c r="AY115" s="7">
        <f t="shared" si="342"/>
        <v>0.16780821917808209</v>
      </c>
      <c r="BA115" s="3" t="s">
        <v>34</v>
      </c>
      <c r="BB115" s="3" t="s">
        <v>36</v>
      </c>
      <c r="BC115" s="3">
        <f t="shared" ref="BC115:BC147" si="357">ROUNDUP(AC115*1.035,2)</f>
        <v>29.930000000000003</v>
      </c>
      <c r="BD115" s="3">
        <f t="shared" ref="BD115:BD147" si="358">ROUNDUP(AD115*1.035,2)</f>
        <v>8.89</v>
      </c>
      <c r="BE115" s="3">
        <f t="shared" ref="BE115:BE147" si="359">ROUNDUP(AE115*1.035,2)</f>
        <v>6.31</v>
      </c>
      <c r="BF115" s="3">
        <f t="shared" ref="BF115:BF147" si="360">ROUNDUP(AF115*1.035,2)</f>
        <v>5.2299999999999995</v>
      </c>
      <c r="BG115" s="3">
        <f t="shared" ref="BG115:BG147" si="361">ROUNDUP(AG115*1.035,2)</f>
        <v>3.9899999999999998</v>
      </c>
      <c r="BH115" s="3">
        <f t="shared" ref="BH115:BH147" si="362">ROUNDUP(AH115*1.035,2)</f>
        <v>3.6599999999999997</v>
      </c>
      <c r="BI115" s="3">
        <f t="shared" ref="BI115:BI147" si="363">ROUNDUP(AI115*1.035,2)</f>
        <v>3.03</v>
      </c>
      <c r="BK115" s="3" t="s">
        <v>34</v>
      </c>
      <c r="BL115" s="3" t="s">
        <v>36</v>
      </c>
      <c r="BM115" s="3">
        <f t="shared" ref="BM115:BM147" si="364">ROUND(BC115*1.032,2)</f>
        <v>30.89</v>
      </c>
      <c r="BN115" s="3">
        <f t="shared" ref="BN115:BN147" si="365">ROUND(BD115*1.032,2)</f>
        <v>9.17</v>
      </c>
      <c r="BO115" s="3">
        <f t="shared" ref="BO115:BO147" si="366">ROUND(BE115*1.032,2)</f>
        <v>6.51</v>
      </c>
      <c r="BP115" s="3">
        <f t="shared" ref="BP115:BP147" si="367">ROUND(BF115*1.032,2)</f>
        <v>5.4</v>
      </c>
      <c r="BQ115" s="3">
        <f t="shared" ref="BQ115:BQ147" si="368">ROUND(BG115*1.032,2)</f>
        <v>4.12</v>
      </c>
      <c r="BR115" s="3">
        <f t="shared" ref="BR115:BR147" si="369">ROUND(BH115*1.032,2)</f>
        <v>3.78</v>
      </c>
      <c r="BS115" s="3">
        <f t="shared" ref="BS115:BS147" si="370">ROUND(BI115*1.032,2)</f>
        <v>3.13</v>
      </c>
      <c r="BU115" s="3" t="s">
        <v>34</v>
      </c>
      <c r="BV115" s="3" t="s">
        <v>36</v>
      </c>
      <c r="BW115" s="3">
        <f t="shared" ref="BW115:BW147" si="371">ROUND(BM115*1.049,2)</f>
        <v>32.4</v>
      </c>
      <c r="BX115" s="3">
        <f t="shared" ref="BX115:BX147" si="372">ROUND(BN115*1.049,2)</f>
        <v>9.6199999999999992</v>
      </c>
      <c r="BY115" s="3">
        <f t="shared" ref="BY115:BY147" si="373">ROUND(BO115*1.049,2)</f>
        <v>6.83</v>
      </c>
      <c r="BZ115" s="3">
        <f t="shared" ref="BZ115:BZ147" si="374">ROUND(BP115*1.049,2)</f>
        <v>5.66</v>
      </c>
      <c r="CA115" s="3">
        <f t="shared" ref="CA115:CA147" si="375">ROUND(BQ115*1.049,2)</f>
        <v>4.32</v>
      </c>
      <c r="CB115" s="3">
        <f t="shared" ref="CB115:CB147" si="376">ROUND(BR115*1.049,2)</f>
        <v>3.97</v>
      </c>
      <c r="CC115" s="3">
        <f t="shared" ref="CC115:CC147" si="377">ROUND(BS115*1.049,2)</f>
        <v>3.28</v>
      </c>
    </row>
    <row r="116" spans="1:81" x14ac:dyDescent="0.25">
      <c r="A116" s="3" t="s">
        <v>34</v>
      </c>
      <c r="B116" s="3" t="s">
        <v>37</v>
      </c>
      <c r="C116" s="3">
        <f t="shared" si="317"/>
        <v>31.08</v>
      </c>
      <c r="D116" s="3">
        <f t="shared" si="317"/>
        <v>9.2100000000000009</v>
      </c>
      <c r="E116" s="3">
        <f t="shared" si="317"/>
        <v>6.54</v>
      </c>
      <c r="F116" s="3">
        <f t="shared" si="317"/>
        <v>5.42</v>
      </c>
      <c r="G116" s="3">
        <f t="shared" si="317"/>
        <v>4.13</v>
      </c>
      <c r="H116" s="3">
        <f t="shared" si="317"/>
        <v>3.79</v>
      </c>
      <c r="I116" s="3">
        <f t="shared" si="317"/>
        <v>3.14</v>
      </c>
      <c r="K116" s="3">
        <f t="shared" ref="K116:Q116" si="378">K5</f>
        <v>26.53</v>
      </c>
      <c r="L116" s="3">
        <f t="shared" si="378"/>
        <v>7.86</v>
      </c>
      <c r="M116" s="3">
        <f t="shared" si="378"/>
        <v>5.59</v>
      </c>
      <c r="N116" s="3">
        <f t="shared" si="378"/>
        <v>4.63</v>
      </c>
      <c r="O116" s="3">
        <f t="shared" si="378"/>
        <v>3.53</v>
      </c>
      <c r="P116" s="3">
        <f t="shared" si="378"/>
        <v>3.23</v>
      </c>
      <c r="Q116" s="3">
        <f t="shared" si="378"/>
        <v>2.68</v>
      </c>
      <c r="S116" s="7">
        <f t="shared" si="319"/>
        <v>0.14639639639639634</v>
      </c>
      <c r="T116" s="7">
        <f t="shared" si="320"/>
        <v>0.14657980456026065</v>
      </c>
      <c r="U116" s="7">
        <f t="shared" si="321"/>
        <v>0.14525993883792054</v>
      </c>
      <c r="V116" s="7">
        <f t="shared" si="322"/>
        <v>0.14575645756457567</v>
      </c>
      <c r="W116" s="7">
        <f t="shared" si="323"/>
        <v>0.1452784503631962</v>
      </c>
      <c r="X116" s="7">
        <f t="shared" si="324"/>
        <v>0.14775725593667544</v>
      </c>
      <c r="Y116" s="7">
        <f t="shared" si="325"/>
        <v>0.14649681528662417</v>
      </c>
      <c r="AA116" s="3" t="s">
        <v>34</v>
      </c>
      <c r="AB116" s="3" t="s">
        <v>37</v>
      </c>
      <c r="AC116" s="3">
        <f t="shared" si="353"/>
        <v>31.96</v>
      </c>
      <c r="AD116" s="3">
        <f t="shared" si="326"/>
        <v>9.4700000000000006</v>
      </c>
      <c r="AE116" s="3">
        <f t="shared" si="327"/>
        <v>6.7299999999999995</v>
      </c>
      <c r="AF116" s="3">
        <f t="shared" si="328"/>
        <v>5.58</v>
      </c>
      <c r="AG116" s="3">
        <f t="shared" si="329"/>
        <v>4.25</v>
      </c>
      <c r="AH116" s="3">
        <f t="shared" si="330"/>
        <v>3.9</v>
      </c>
      <c r="AI116" s="3">
        <f t="shared" si="331"/>
        <v>3.23</v>
      </c>
      <c r="AK116" s="3">
        <f t="shared" si="354"/>
        <v>26.53</v>
      </c>
      <c r="AL116" s="3">
        <f t="shared" si="355"/>
        <v>7.86</v>
      </c>
      <c r="AM116" s="3">
        <f t="shared" si="332"/>
        <v>5.59</v>
      </c>
      <c r="AN116" s="3">
        <f t="shared" si="333"/>
        <v>4.63</v>
      </c>
      <c r="AO116" s="3">
        <f t="shared" si="334"/>
        <v>3.53</v>
      </c>
      <c r="AP116" s="3">
        <f t="shared" si="335"/>
        <v>3.23</v>
      </c>
      <c r="AQ116" s="3">
        <f t="shared" si="336"/>
        <v>2.68</v>
      </c>
      <c r="AS116" s="7">
        <f t="shared" si="356"/>
        <v>0.1698998748435544</v>
      </c>
      <c r="AT116" s="7">
        <f t="shared" si="337"/>
        <v>0.17001055966209089</v>
      </c>
      <c r="AU116" s="7">
        <f t="shared" si="338"/>
        <v>0.1693907875185735</v>
      </c>
      <c r="AV116" s="7">
        <f t="shared" si="339"/>
        <v>0.17025089605734767</v>
      </c>
      <c r="AW116" s="7">
        <f t="shared" si="340"/>
        <v>0.16941176470588237</v>
      </c>
      <c r="AX116" s="7">
        <f t="shared" si="341"/>
        <v>0.17179487179487174</v>
      </c>
      <c r="AY116" s="7">
        <f t="shared" si="342"/>
        <v>0.1702786377708978</v>
      </c>
      <c r="BA116" s="3" t="s">
        <v>34</v>
      </c>
      <c r="BB116" s="3" t="s">
        <v>37</v>
      </c>
      <c r="BC116" s="3">
        <f t="shared" si="357"/>
        <v>33.08</v>
      </c>
      <c r="BD116" s="3">
        <f t="shared" si="358"/>
        <v>9.81</v>
      </c>
      <c r="BE116" s="3">
        <f t="shared" si="359"/>
        <v>6.97</v>
      </c>
      <c r="BF116" s="3">
        <f t="shared" si="360"/>
        <v>5.7799999999999994</v>
      </c>
      <c r="BG116" s="3">
        <f t="shared" si="361"/>
        <v>4.3999999999999995</v>
      </c>
      <c r="BH116" s="3">
        <f t="shared" si="362"/>
        <v>4.04</v>
      </c>
      <c r="BI116" s="3">
        <f t="shared" si="363"/>
        <v>3.3499999999999996</v>
      </c>
      <c r="BK116" s="3" t="s">
        <v>34</v>
      </c>
      <c r="BL116" s="3" t="s">
        <v>37</v>
      </c>
      <c r="BM116" s="3">
        <f t="shared" si="364"/>
        <v>34.14</v>
      </c>
      <c r="BN116" s="3">
        <f t="shared" si="365"/>
        <v>10.119999999999999</v>
      </c>
      <c r="BO116" s="3">
        <f t="shared" si="366"/>
        <v>7.19</v>
      </c>
      <c r="BP116" s="3">
        <f t="shared" si="367"/>
        <v>5.96</v>
      </c>
      <c r="BQ116" s="3">
        <f t="shared" si="368"/>
        <v>4.54</v>
      </c>
      <c r="BR116" s="3">
        <f t="shared" si="369"/>
        <v>4.17</v>
      </c>
      <c r="BS116" s="3">
        <f t="shared" si="370"/>
        <v>3.46</v>
      </c>
      <c r="BU116" s="3" t="s">
        <v>34</v>
      </c>
      <c r="BV116" s="3" t="s">
        <v>37</v>
      </c>
      <c r="BW116" s="3">
        <f t="shared" si="371"/>
        <v>35.81</v>
      </c>
      <c r="BX116" s="3">
        <f t="shared" si="372"/>
        <v>10.62</v>
      </c>
      <c r="BY116" s="3">
        <f t="shared" si="373"/>
        <v>7.54</v>
      </c>
      <c r="BZ116" s="3">
        <f t="shared" si="374"/>
        <v>6.25</v>
      </c>
      <c r="CA116" s="3">
        <f t="shared" si="375"/>
        <v>4.76</v>
      </c>
      <c r="CB116" s="3">
        <f t="shared" si="376"/>
        <v>4.37</v>
      </c>
      <c r="CC116" s="3">
        <f t="shared" si="377"/>
        <v>3.63</v>
      </c>
    </row>
    <row r="117" spans="1:81" x14ac:dyDescent="0.25">
      <c r="A117" s="3" t="s">
        <v>34</v>
      </c>
      <c r="B117" s="3" t="s">
        <v>9</v>
      </c>
      <c r="C117" s="3">
        <f t="shared" si="317"/>
        <v>49.2</v>
      </c>
      <c r="D117" s="3">
        <f t="shared" si="317"/>
        <v>10.09</v>
      </c>
      <c r="E117" s="3">
        <f t="shared" si="317"/>
        <v>7.17</v>
      </c>
      <c r="F117" s="3">
        <f t="shared" si="317"/>
        <v>5.94</v>
      </c>
      <c r="G117" s="3">
        <f t="shared" si="317"/>
        <v>4.53</v>
      </c>
      <c r="H117" s="3">
        <f t="shared" si="317"/>
        <v>4.1500000000000004</v>
      </c>
      <c r="I117" s="3">
        <f t="shared" si="317"/>
        <v>3.44</v>
      </c>
      <c r="K117" s="3">
        <f t="shared" ref="K117:Q117" si="379">K6</f>
        <v>42</v>
      </c>
      <c r="L117" s="3">
        <f t="shared" si="379"/>
        <v>8.61</v>
      </c>
      <c r="M117" s="3">
        <f t="shared" si="379"/>
        <v>6.12</v>
      </c>
      <c r="N117" s="3">
        <f t="shared" si="379"/>
        <v>5.07</v>
      </c>
      <c r="O117" s="3">
        <f t="shared" si="379"/>
        <v>3.86</v>
      </c>
      <c r="P117" s="3">
        <f t="shared" si="379"/>
        <v>3.54</v>
      </c>
      <c r="Q117" s="3">
        <f t="shared" si="379"/>
        <v>2.94</v>
      </c>
      <c r="S117" s="7">
        <f t="shared" si="319"/>
        <v>0.14634146341463417</v>
      </c>
      <c r="T117" s="7">
        <f t="shared" si="320"/>
        <v>0.14667988107036678</v>
      </c>
      <c r="U117" s="7">
        <f t="shared" si="321"/>
        <v>0.14644351464435146</v>
      </c>
      <c r="V117" s="7">
        <f t="shared" si="322"/>
        <v>0.14646464646464652</v>
      </c>
      <c r="W117" s="7">
        <f t="shared" si="323"/>
        <v>0.14790286975717448</v>
      </c>
      <c r="X117" s="7">
        <f t="shared" si="324"/>
        <v>0.14698795180722901</v>
      </c>
      <c r="Y117" s="7">
        <f t="shared" si="325"/>
        <v>0.14534883720930236</v>
      </c>
      <c r="AA117" s="3" t="s">
        <v>34</v>
      </c>
      <c r="AB117" s="3" t="s">
        <v>9</v>
      </c>
      <c r="AC117" s="3">
        <f t="shared" si="353"/>
        <v>50.58</v>
      </c>
      <c r="AD117" s="3">
        <f t="shared" si="326"/>
        <v>10.379999999999999</v>
      </c>
      <c r="AE117" s="3">
        <f t="shared" si="327"/>
        <v>7.38</v>
      </c>
      <c r="AF117" s="3">
        <f t="shared" si="328"/>
        <v>6.1099999999999994</v>
      </c>
      <c r="AG117" s="3">
        <f t="shared" si="329"/>
        <v>4.66</v>
      </c>
      <c r="AH117" s="3">
        <f t="shared" si="330"/>
        <v>4.2699999999999996</v>
      </c>
      <c r="AI117" s="3">
        <f t="shared" si="331"/>
        <v>3.5399999999999996</v>
      </c>
      <c r="AK117" s="3">
        <f t="shared" si="354"/>
        <v>42</v>
      </c>
      <c r="AL117" s="3">
        <f t="shared" si="355"/>
        <v>8.61</v>
      </c>
      <c r="AM117" s="3">
        <f t="shared" si="332"/>
        <v>6.12</v>
      </c>
      <c r="AN117" s="3">
        <f t="shared" si="333"/>
        <v>5.07</v>
      </c>
      <c r="AO117" s="3">
        <f t="shared" si="334"/>
        <v>3.86</v>
      </c>
      <c r="AP117" s="3">
        <f t="shared" si="335"/>
        <v>3.54</v>
      </c>
      <c r="AQ117" s="3">
        <f t="shared" si="336"/>
        <v>2.94</v>
      </c>
      <c r="AS117" s="7">
        <f t="shared" si="356"/>
        <v>0.16963226571767498</v>
      </c>
      <c r="AT117" s="7">
        <f t="shared" si="337"/>
        <v>0.17052023121387283</v>
      </c>
      <c r="AU117" s="7">
        <f t="shared" si="338"/>
        <v>0.1707317073170731</v>
      </c>
      <c r="AV117" s="7">
        <f t="shared" si="339"/>
        <v>0.17021276595744672</v>
      </c>
      <c r="AW117" s="7">
        <f t="shared" si="340"/>
        <v>0.1716738197424893</v>
      </c>
      <c r="AX117" s="7">
        <f t="shared" si="341"/>
        <v>0.17096018735362983</v>
      </c>
      <c r="AY117" s="7">
        <f t="shared" si="342"/>
        <v>0.1694915254237287</v>
      </c>
      <c r="BA117" s="3" t="s">
        <v>34</v>
      </c>
      <c r="BB117" s="3" t="s">
        <v>9</v>
      </c>
      <c r="BC117" s="3">
        <f t="shared" si="357"/>
        <v>52.36</v>
      </c>
      <c r="BD117" s="3">
        <f t="shared" si="358"/>
        <v>10.75</v>
      </c>
      <c r="BE117" s="3">
        <f t="shared" si="359"/>
        <v>7.64</v>
      </c>
      <c r="BF117" s="3">
        <f t="shared" si="360"/>
        <v>6.33</v>
      </c>
      <c r="BG117" s="3">
        <f t="shared" si="361"/>
        <v>4.83</v>
      </c>
      <c r="BH117" s="3">
        <f t="shared" si="362"/>
        <v>4.42</v>
      </c>
      <c r="BI117" s="3">
        <f t="shared" si="363"/>
        <v>3.67</v>
      </c>
      <c r="BK117" s="3" t="s">
        <v>34</v>
      </c>
      <c r="BL117" s="3" t="s">
        <v>9</v>
      </c>
      <c r="BM117" s="3">
        <f t="shared" si="364"/>
        <v>54.04</v>
      </c>
      <c r="BN117" s="3">
        <f t="shared" si="365"/>
        <v>11.09</v>
      </c>
      <c r="BO117" s="3">
        <f t="shared" si="366"/>
        <v>7.88</v>
      </c>
      <c r="BP117" s="3">
        <f t="shared" si="367"/>
        <v>6.53</v>
      </c>
      <c r="BQ117" s="3">
        <f t="shared" si="368"/>
        <v>4.9800000000000004</v>
      </c>
      <c r="BR117" s="3">
        <f t="shared" si="369"/>
        <v>4.5599999999999996</v>
      </c>
      <c r="BS117" s="3">
        <f t="shared" si="370"/>
        <v>3.79</v>
      </c>
      <c r="BU117" s="3" t="s">
        <v>34</v>
      </c>
      <c r="BV117" s="3" t="s">
        <v>9</v>
      </c>
      <c r="BW117" s="3">
        <f t="shared" si="371"/>
        <v>56.69</v>
      </c>
      <c r="BX117" s="3">
        <f t="shared" si="372"/>
        <v>11.63</v>
      </c>
      <c r="BY117" s="3">
        <f t="shared" si="373"/>
        <v>8.27</v>
      </c>
      <c r="BZ117" s="3">
        <f t="shared" si="374"/>
        <v>6.85</v>
      </c>
      <c r="CA117" s="3">
        <f t="shared" si="375"/>
        <v>5.22</v>
      </c>
      <c r="CB117" s="3">
        <f t="shared" si="376"/>
        <v>4.78</v>
      </c>
      <c r="CC117" s="3">
        <f t="shared" si="377"/>
        <v>3.98</v>
      </c>
    </row>
    <row r="118" spans="1:81" x14ac:dyDescent="0.25">
      <c r="A118" s="3" t="s">
        <v>34</v>
      </c>
      <c r="B118" s="4" t="s">
        <v>3</v>
      </c>
      <c r="C118" s="3">
        <f t="shared" si="317"/>
        <v>29.6</v>
      </c>
      <c r="D118" s="3">
        <f t="shared" si="317"/>
        <v>8.77</v>
      </c>
      <c r="E118" s="3">
        <f t="shared" si="317"/>
        <v>6.23</v>
      </c>
      <c r="F118" s="3">
        <f t="shared" si="317"/>
        <v>5.17</v>
      </c>
      <c r="G118" s="3">
        <f t="shared" si="317"/>
        <v>3.94</v>
      </c>
      <c r="H118" s="3">
        <f t="shared" si="317"/>
        <v>3.61</v>
      </c>
      <c r="I118" s="3">
        <f t="shared" si="317"/>
        <v>2.99</v>
      </c>
      <c r="K118" s="3">
        <f t="shared" ref="K118:Q118" si="380">K7</f>
        <v>25.27</v>
      </c>
      <c r="L118" s="3">
        <f t="shared" si="380"/>
        <v>7.49</v>
      </c>
      <c r="M118" s="3">
        <f t="shared" si="380"/>
        <v>5.32</v>
      </c>
      <c r="N118" s="3">
        <f t="shared" si="380"/>
        <v>4.41</v>
      </c>
      <c r="O118" s="3">
        <f t="shared" si="380"/>
        <v>3.36</v>
      </c>
      <c r="P118" s="3">
        <f t="shared" si="380"/>
        <v>3.08</v>
      </c>
      <c r="Q118" s="3">
        <f t="shared" si="380"/>
        <v>2.56</v>
      </c>
      <c r="S118" s="7">
        <f t="shared" si="319"/>
        <v>0.14628378378378382</v>
      </c>
      <c r="T118" s="7">
        <f t="shared" si="320"/>
        <v>0.14595210946408199</v>
      </c>
      <c r="U118" s="7">
        <f t="shared" si="321"/>
        <v>0.1460674157303371</v>
      </c>
      <c r="V118" s="7">
        <f t="shared" si="322"/>
        <v>0.14700193423597674</v>
      </c>
      <c r="W118" s="7">
        <f t="shared" si="323"/>
        <v>0.14720812182741116</v>
      </c>
      <c r="X118" s="7">
        <f t="shared" si="324"/>
        <v>0.14681440443213289</v>
      </c>
      <c r="Y118" s="7">
        <f t="shared" si="325"/>
        <v>0.14381270903010035</v>
      </c>
      <c r="AA118" s="3" t="s">
        <v>34</v>
      </c>
      <c r="AB118" s="4" t="s">
        <v>3</v>
      </c>
      <c r="AC118" s="3">
        <f t="shared" si="353"/>
        <v>30.430000000000003</v>
      </c>
      <c r="AD118" s="3">
        <f t="shared" si="326"/>
        <v>9.02</v>
      </c>
      <c r="AE118" s="3">
        <f t="shared" si="327"/>
        <v>6.41</v>
      </c>
      <c r="AF118" s="3">
        <f t="shared" si="328"/>
        <v>5.3199999999999994</v>
      </c>
      <c r="AG118" s="3">
        <f t="shared" si="329"/>
        <v>4.0599999999999996</v>
      </c>
      <c r="AH118" s="3">
        <f t="shared" si="330"/>
        <v>3.7199999999999998</v>
      </c>
      <c r="AI118" s="3">
        <f t="shared" si="331"/>
        <v>3.0799999999999996</v>
      </c>
      <c r="AK118" s="3">
        <f t="shared" si="354"/>
        <v>25.27</v>
      </c>
      <c r="AL118" s="3">
        <f t="shared" si="355"/>
        <v>7.49</v>
      </c>
      <c r="AM118" s="3">
        <f t="shared" si="332"/>
        <v>5.32</v>
      </c>
      <c r="AN118" s="3">
        <f t="shared" si="333"/>
        <v>4.41</v>
      </c>
      <c r="AO118" s="3">
        <f t="shared" si="334"/>
        <v>3.36</v>
      </c>
      <c r="AP118" s="3">
        <f t="shared" si="335"/>
        <v>3.08</v>
      </c>
      <c r="AQ118" s="3">
        <f t="shared" si="336"/>
        <v>2.56</v>
      </c>
      <c r="AS118" s="7">
        <f t="shared" si="356"/>
        <v>0.16956950377916535</v>
      </c>
      <c r="AT118" s="7">
        <f t="shared" si="337"/>
        <v>0.16962305986696224</v>
      </c>
      <c r="AU118" s="7">
        <f t="shared" si="338"/>
        <v>0.17004680187207488</v>
      </c>
      <c r="AV118" s="7">
        <f t="shared" si="339"/>
        <v>0.17105263157894723</v>
      </c>
      <c r="AW118" s="7">
        <f t="shared" si="340"/>
        <v>0.17241379310344818</v>
      </c>
      <c r="AX118" s="7">
        <f t="shared" si="341"/>
        <v>0.17204301075268813</v>
      </c>
      <c r="AY118" s="7">
        <f t="shared" si="342"/>
        <v>0.16883116883116867</v>
      </c>
      <c r="BA118" s="3" t="s">
        <v>34</v>
      </c>
      <c r="BB118" s="4" t="s">
        <v>3</v>
      </c>
      <c r="BC118" s="3">
        <f t="shared" si="357"/>
        <v>31.5</v>
      </c>
      <c r="BD118" s="3">
        <f t="shared" si="358"/>
        <v>9.34</v>
      </c>
      <c r="BE118" s="3">
        <f t="shared" si="359"/>
        <v>6.64</v>
      </c>
      <c r="BF118" s="3">
        <f t="shared" si="360"/>
        <v>5.51</v>
      </c>
      <c r="BG118" s="3">
        <f t="shared" si="361"/>
        <v>4.21</v>
      </c>
      <c r="BH118" s="3">
        <f t="shared" si="362"/>
        <v>3.86</v>
      </c>
      <c r="BI118" s="3">
        <f t="shared" si="363"/>
        <v>3.19</v>
      </c>
      <c r="BK118" s="3" t="s">
        <v>34</v>
      </c>
      <c r="BL118" s="4" t="s">
        <v>3</v>
      </c>
      <c r="BM118" s="3">
        <f t="shared" si="364"/>
        <v>32.51</v>
      </c>
      <c r="BN118" s="3">
        <f t="shared" si="365"/>
        <v>9.64</v>
      </c>
      <c r="BO118" s="3">
        <f t="shared" si="366"/>
        <v>6.85</v>
      </c>
      <c r="BP118" s="3">
        <f t="shared" si="367"/>
        <v>5.69</v>
      </c>
      <c r="BQ118" s="3">
        <f t="shared" si="368"/>
        <v>4.34</v>
      </c>
      <c r="BR118" s="3">
        <f t="shared" si="369"/>
        <v>3.98</v>
      </c>
      <c r="BS118" s="3">
        <f t="shared" si="370"/>
        <v>3.29</v>
      </c>
      <c r="BU118" s="3" t="s">
        <v>34</v>
      </c>
      <c r="BV118" s="4" t="s">
        <v>3</v>
      </c>
      <c r="BW118" s="3">
        <f t="shared" si="371"/>
        <v>34.1</v>
      </c>
      <c r="BX118" s="3">
        <f t="shared" si="372"/>
        <v>10.11</v>
      </c>
      <c r="BY118" s="3">
        <f t="shared" si="373"/>
        <v>7.19</v>
      </c>
      <c r="BZ118" s="3">
        <f t="shared" si="374"/>
        <v>5.97</v>
      </c>
      <c r="CA118" s="3">
        <f t="shared" si="375"/>
        <v>4.55</v>
      </c>
      <c r="CB118" s="3">
        <f t="shared" si="376"/>
        <v>4.18</v>
      </c>
      <c r="CC118" s="3">
        <f t="shared" si="377"/>
        <v>3.45</v>
      </c>
    </row>
    <row r="119" spans="1:81" x14ac:dyDescent="0.25">
      <c r="A119" s="3" t="s">
        <v>34</v>
      </c>
      <c r="B119" s="3" t="s">
        <v>11</v>
      </c>
      <c r="C119" s="3">
        <f t="shared" si="317"/>
        <v>59.04</v>
      </c>
      <c r="D119" s="3">
        <f t="shared" si="317"/>
        <v>10.53</v>
      </c>
      <c r="E119" s="3">
        <f t="shared" si="317"/>
        <v>7.48</v>
      </c>
      <c r="F119" s="3">
        <f t="shared" si="317"/>
        <v>6.2</v>
      </c>
      <c r="G119" s="3">
        <f t="shared" si="317"/>
        <v>4.72</v>
      </c>
      <c r="H119" s="3">
        <f t="shared" si="317"/>
        <v>4.33</v>
      </c>
      <c r="I119" s="3">
        <f t="shared" si="317"/>
        <v>3.59</v>
      </c>
      <c r="K119" s="3">
        <f t="shared" ref="K119:Q119" si="381">K8</f>
        <v>50.4</v>
      </c>
      <c r="L119" s="3">
        <f t="shared" si="381"/>
        <v>8.99</v>
      </c>
      <c r="M119" s="3">
        <f t="shared" si="381"/>
        <v>6.38</v>
      </c>
      <c r="N119" s="3">
        <f t="shared" si="381"/>
        <v>5.29</v>
      </c>
      <c r="O119" s="3">
        <f t="shared" si="381"/>
        <v>4.03</v>
      </c>
      <c r="P119" s="3">
        <f t="shared" si="381"/>
        <v>3.7</v>
      </c>
      <c r="Q119" s="3">
        <f t="shared" si="381"/>
        <v>3.07</v>
      </c>
      <c r="S119" s="7">
        <f t="shared" si="319"/>
        <v>0.14634146341463417</v>
      </c>
      <c r="T119" s="7">
        <f t="shared" si="320"/>
        <v>0.14624881291547953</v>
      </c>
      <c r="U119" s="7">
        <f t="shared" si="321"/>
        <v>0.1470588235294118</v>
      </c>
      <c r="V119" s="7">
        <f t="shared" si="322"/>
        <v>0.14677419354838717</v>
      </c>
      <c r="W119" s="7">
        <f t="shared" si="323"/>
        <v>0.14618644067796605</v>
      </c>
      <c r="X119" s="7">
        <f t="shared" si="324"/>
        <v>0.14549653579676669</v>
      </c>
      <c r="Y119" s="7">
        <f t="shared" si="325"/>
        <v>0.14484679665738165</v>
      </c>
      <c r="AA119" s="3" t="s">
        <v>34</v>
      </c>
      <c r="AB119" s="3" t="s">
        <v>11</v>
      </c>
      <c r="AC119" s="3">
        <f t="shared" si="353"/>
        <v>60.699999999999996</v>
      </c>
      <c r="AD119" s="3">
        <f t="shared" si="326"/>
        <v>10.83</v>
      </c>
      <c r="AE119" s="3">
        <f t="shared" si="327"/>
        <v>7.6899999999999995</v>
      </c>
      <c r="AF119" s="3">
        <f t="shared" si="328"/>
        <v>6.38</v>
      </c>
      <c r="AG119" s="3">
        <f t="shared" si="329"/>
        <v>4.8599999999999994</v>
      </c>
      <c r="AH119" s="3">
        <f t="shared" si="330"/>
        <v>4.46</v>
      </c>
      <c r="AI119" s="3">
        <f t="shared" si="331"/>
        <v>3.6999999999999997</v>
      </c>
      <c r="AK119" s="3">
        <f t="shared" si="354"/>
        <v>50.4</v>
      </c>
      <c r="AL119" s="3">
        <f t="shared" si="355"/>
        <v>8.99</v>
      </c>
      <c r="AM119" s="3">
        <f t="shared" si="332"/>
        <v>6.38</v>
      </c>
      <c r="AN119" s="3">
        <f t="shared" si="333"/>
        <v>5.29</v>
      </c>
      <c r="AO119" s="3">
        <f t="shared" si="334"/>
        <v>4.03</v>
      </c>
      <c r="AP119" s="3">
        <f t="shared" si="335"/>
        <v>3.7</v>
      </c>
      <c r="AQ119" s="3">
        <f t="shared" si="336"/>
        <v>3.07</v>
      </c>
      <c r="AS119" s="7">
        <f t="shared" si="356"/>
        <v>0.16968698517298186</v>
      </c>
      <c r="AT119" s="7">
        <f t="shared" si="337"/>
        <v>0.16989843028624185</v>
      </c>
      <c r="AU119" s="7">
        <f t="shared" si="338"/>
        <v>0.17035110533159947</v>
      </c>
      <c r="AV119" s="7">
        <f t="shared" si="339"/>
        <v>0.17084639498432597</v>
      </c>
      <c r="AW119" s="7">
        <f t="shared" si="340"/>
        <v>0.17078189300411506</v>
      </c>
      <c r="AX119" s="7">
        <f t="shared" si="341"/>
        <v>0.17040358744394613</v>
      </c>
      <c r="AY119" s="7">
        <f t="shared" si="342"/>
        <v>0.17027027027027031</v>
      </c>
      <c r="BA119" s="3" t="s">
        <v>34</v>
      </c>
      <c r="BB119" s="3" t="s">
        <v>11</v>
      </c>
      <c r="BC119" s="3">
        <f t="shared" si="357"/>
        <v>62.83</v>
      </c>
      <c r="BD119" s="3">
        <f t="shared" si="358"/>
        <v>11.209999999999999</v>
      </c>
      <c r="BE119" s="3">
        <f t="shared" si="359"/>
        <v>7.96</v>
      </c>
      <c r="BF119" s="3">
        <f t="shared" si="360"/>
        <v>6.6099999999999994</v>
      </c>
      <c r="BG119" s="3">
        <f t="shared" si="361"/>
        <v>5.04</v>
      </c>
      <c r="BH119" s="3">
        <f t="shared" si="362"/>
        <v>4.62</v>
      </c>
      <c r="BI119" s="3">
        <f t="shared" si="363"/>
        <v>3.8299999999999996</v>
      </c>
      <c r="BK119" s="3" t="s">
        <v>34</v>
      </c>
      <c r="BL119" s="3" t="s">
        <v>11</v>
      </c>
      <c r="BM119" s="3">
        <f t="shared" si="364"/>
        <v>64.84</v>
      </c>
      <c r="BN119" s="3">
        <f t="shared" si="365"/>
        <v>11.57</v>
      </c>
      <c r="BO119" s="3">
        <f t="shared" si="366"/>
        <v>8.2100000000000009</v>
      </c>
      <c r="BP119" s="3">
        <f t="shared" si="367"/>
        <v>6.82</v>
      </c>
      <c r="BQ119" s="3">
        <f t="shared" si="368"/>
        <v>5.2</v>
      </c>
      <c r="BR119" s="3">
        <f t="shared" si="369"/>
        <v>4.7699999999999996</v>
      </c>
      <c r="BS119" s="3">
        <f t="shared" si="370"/>
        <v>3.95</v>
      </c>
      <c r="BU119" s="3" t="s">
        <v>34</v>
      </c>
      <c r="BV119" s="3" t="s">
        <v>11</v>
      </c>
      <c r="BW119" s="3">
        <f t="shared" si="371"/>
        <v>68.02</v>
      </c>
      <c r="BX119" s="3">
        <f t="shared" si="372"/>
        <v>12.14</v>
      </c>
      <c r="BY119" s="3">
        <f t="shared" si="373"/>
        <v>8.61</v>
      </c>
      <c r="BZ119" s="3">
        <f t="shared" si="374"/>
        <v>7.15</v>
      </c>
      <c r="CA119" s="3">
        <f t="shared" si="375"/>
        <v>5.45</v>
      </c>
      <c r="CB119" s="3">
        <f t="shared" si="376"/>
        <v>5</v>
      </c>
      <c r="CC119" s="3">
        <f t="shared" si="377"/>
        <v>4.1399999999999997</v>
      </c>
    </row>
    <row r="120" spans="1:81" x14ac:dyDescent="0.25">
      <c r="A120" s="3" t="s">
        <v>3</v>
      </c>
      <c r="B120" s="3" t="s">
        <v>35</v>
      </c>
      <c r="C120" s="3">
        <f t="shared" si="317"/>
        <v>28.12</v>
      </c>
      <c r="D120" s="3">
        <f t="shared" si="317"/>
        <v>8.34</v>
      </c>
      <c r="E120" s="3">
        <f t="shared" si="317"/>
        <v>5.92</v>
      </c>
      <c r="F120" s="3">
        <f t="shared" si="317"/>
        <v>4.91</v>
      </c>
      <c r="G120" s="3">
        <f t="shared" si="317"/>
        <v>3.74</v>
      </c>
      <c r="H120" s="3">
        <f t="shared" si="317"/>
        <v>3.43</v>
      </c>
      <c r="I120" s="3">
        <f t="shared" si="317"/>
        <v>2.84</v>
      </c>
      <c r="K120" s="3">
        <f t="shared" ref="K120:Q120" si="382">K9</f>
        <v>24.01</v>
      </c>
      <c r="L120" s="3">
        <f t="shared" si="382"/>
        <v>7.12</v>
      </c>
      <c r="M120" s="3">
        <f t="shared" si="382"/>
        <v>5.05</v>
      </c>
      <c r="N120" s="3">
        <f t="shared" si="382"/>
        <v>4.1900000000000004</v>
      </c>
      <c r="O120" s="3">
        <f t="shared" si="382"/>
        <v>3.19</v>
      </c>
      <c r="P120" s="3">
        <f t="shared" si="382"/>
        <v>2.93</v>
      </c>
      <c r="Q120" s="3">
        <f t="shared" si="382"/>
        <v>2.4300000000000002</v>
      </c>
      <c r="S120" s="7">
        <f t="shared" si="319"/>
        <v>0.14615931721194875</v>
      </c>
      <c r="T120" s="7">
        <f t="shared" si="320"/>
        <v>0.1462829736211031</v>
      </c>
      <c r="U120" s="7">
        <f t="shared" si="321"/>
        <v>0.14695945945945943</v>
      </c>
      <c r="V120" s="7">
        <f t="shared" si="322"/>
        <v>0.14663951120162932</v>
      </c>
      <c r="W120" s="7">
        <f t="shared" si="323"/>
        <v>0.1470588235294118</v>
      </c>
      <c r="X120" s="7">
        <f t="shared" si="324"/>
        <v>0.14577259475218662</v>
      </c>
      <c r="Y120" s="7">
        <f t="shared" si="325"/>
        <v>0.14436619718309851</v>
      </c>
      <c r="AA120" s="3" t="s">
        <v>3</v>
      </c>
      <c r="AB120" s="3" t="s">
        <v>35</v>
      </c>
      <c r="AC120" s="3">
        <f t="shared" si="353"/>
        <v>28.91</v>
      </c>
      <c r="AD120" s="3">
        <f t="shared" si="326"/>
        <v>8.58</v>
      </c>
      <c r="AE120" s="3">
        <f t="shared" si="327"/>
        <v>6.09</v>
      </c>
      <c r="AF120" s="3">
        <f t="shared" si="328"/>
        <v>5.05</v>
      </c>
      <c r="AG120" s="3">
        <f t="shared" si="329"/>
        <v>3.8499999999999996</v>
      </c>
      <c r="AH120" s="3">
        <f t="shared" si="330"/>
        <v>3.53</v>
      </c>
      <c r="AI120" s="3">
        <f t="shared" si="331"/>
        <v>2.92</v>
      </c>
      <c r="AK120" s="3">
        <f t="shared" si="354"/>
        <v>24.01</v>
      </c>
      <c r="AL120" s="3">
        <f t="shared" si="355"/>
        <v>7.12</v>
      </c>
      <c r="AM120" s="3">
        <f t="shared" si="332"/>
        <v>5.05</v>
      </c>
      <c r="AN120" s="3">
        <f t="shared" si="333"/>
        <v>4.1900000000000004</v>
      </c>
      <c r="AO120" s="3">
        <f t="shared" si="334"/>
        <v>3.19</v>
      </c>
      <c r="AP120" s="3">
        <f t="shared" si="335"/>
        <v>2.93</v>
      </c>
      <c r="AQ120" s="3">
        <f t="shared" si="336"/>
        <v>2.4300000000000002</v>
      </c>
      <c r="AS120" s="7">
        <f t="shared" si="356"/>
        <v>0.16949152542372881</v>
      </c>
      <c r="AT120" s="7">
        <f t="shared" si="337"/>
        <v>0.17016317016317017</v>
      </c>
      <c r="AU120" s="7">
        <f t="shared" si="338"/>
        <v>0.17077175697865354</v>
      </c>
      <c r="AV120" s="7">
        <f t="shared" si="339"/>
        <v>0.17029702970297023</v>
      </c>
      <c r="AW120" s="7">
        <f t="shared" si="340"/>
        <v>0.17142857142857137</v>
      </c>
      <c r="AX120" s="7">
        <f t="shared" si="341"/>
        <v>0.16997167138810187</v>
      </c>
      <c r="AY120" s="7">
        <f t="shared" si="342"/>
        <v>0.16780821917808209</v>
      </c>
      <c r="BA120" s="3" t="s">
        <v>3</v>
      </c>
      <c r="BB120" s="3" t="s">
        <v>35</v>
      </c>
      <c r="BC120" s="3">
        <f t="shared" si="357"/>
        <v>29.930000000000003</v>
      </c>
      <c r="BD120" s="3">
        <f t="shared" si="358"/>
        <v>8.89</v>
      </c>
      <c r="BE120" s="3">
        <f t="shared" si="359"/>
        <v>6.31</v>
      </c>
      <c r="BF120" s="3">
        <f t="shared" si="360"/>
        <v>5.2299999999999995</v>
      </c>
      <c r="BG120" s="3">
        <f t="shared" si="361"/>
        <v>3.9899999999999998</v>
      </c>
      <c r="BH120" s="3">
        <f t="shared" si="362"/>
        <v>3.6599999999999997</v>
      </c>
      <c r="BI120" s="3">
        <f t="shared" si="363"/>
        <v>3.03</v>
      </c>
      <c r="BK120" s="3" t="s">
        <v>3</v>
      </c>
      <c r="BL120" s="3" t="s">
        <v>35</v>
      </c>
      <c r="BM120" s="3">
        <f t="shared" si="364"/>
        <v>30.89</v>
      </c>
      <c r="BN120" s="3">
        <f t="shared" si="365"/>
        <v>9.17</v>
      </c>
      <c r="BO120" s="3">
        <f t="shared" si="366"/>
        <v>6.51</v>
      </c>
      <c r="BP120" s="3">
        <f t="shared" si="367"/>
        <v>5.4</v>
      </c>
      <c r="BQ120" s="3">
        <f t="shared" si="368"/>
        <v>4.12</v>
      </c>
      <c r="BR120" s="3">
        <f t="shared" si="369"/>
        <v>3.78</v>
      </c>
      <c r="BS120" s="3">
        <f t="shared" si="370"/>
        <v>3.13</v>
      </c>
      <c r="BU120" s="3" t="s">
        <v>3</v>
      </c>
      <c r="BV120" s="3" t="s">
        <v>35</v>
      </c>
      <c r="BW120" s="3">
        <f t="shared" si="371"/>
        <v>32.4</v>
      </c>
      <c r="BX120" s="3">
        <f t="shared" si="372"/>
        <v>9.6199999999999992</v>
      </c>
      <c r="BY120" s="3">
        <f t="shared" si="373"/>
        <v>6.83</v>
      </c>
      <c r="BZ120" s="3">
        <f t="shared" si="374"/>
        <v>5.66</v>
      </c>
      <c r="CA120" s="3">
        <f t="shared" si="375"/>
        <v>4.32</v>
      </c>
      <c r="CB120" s="3">
        <f t="shared" si="376"/>
        <v>3.97</v>
      </c>
      <c r="CC120" s="3">
        <f t="shared" si="377"/>
        <v>3.28</v>
      </c>
    </row>
    <row r="121" spans="1:81" x14ac:dyDescent="0.25">
      <c r="A121" s="3" t="s">
        <v>3</v>
      </c>
      <c r="B121" s="3" t="s">
        <v>36</v>
      </c>
      <c r="C121" s="3">
        <f t="shared" si="317"/>
        <v>39.36</v>
      </c>
      <c r="D121" s="3">
        <f t="shared" si="317"/>
        <v>9.65</v>
      </c>
      <c r="E121" s="3">
        <f t="shared" si="317"/>
        <v>6.86</v>
      </c>
      <c r="F121" s="3">
        <f t="shared" si="317"/>
        <v>5.68</v>
      </c>
      <c r="G121" s="3">
        <f t="shared" si="317"/>
        <v>4.33</v>
      </c>
      <c r="H121" s="3">
        <f t="shared" si="317"/>
        <v>3.97</v>
      </c>
      <c r="I121" s="3">
        <f t="shared" si="317"/>
        <v>3.29</v>
      </c>
      <c r="K121" s="3">
        <f t="shared" ref="K121:Q121" si="383">K10</f>
        <v>33.6</v>
      </c>
      <c r="L121" s="3">
        <f t="shared" si="383"/>
        <v>8.24</v>
      </c>
      <c r="M121" s="3">
        <f t="shared" si="383"/>
        <v>5.85</v>
      </c>
      <c r="N121" s="3">
        <f t="shared" si="383"/>
        <v>4.8499999999999996</v>
      </c>
      <c r="O121" s="3">
        <f t="shared" si="383"/>
        <v>3.7</v>
      </c>
      <c r="P121" s="3">
        <f t="shared" si="383"/>
        <v>3.39</v>
      </c>
      <c r="Q121" s="3">
        <f t="shared" si="383"/>
        <v>2.81</v>
      </c>
      <c r="S121" s="7">
        <f t="shared" si="319"/>
        <v>0.14634146341463405</v>
      </c>
      <c r="T121" s="7">
        <f t="shared" si="320"/>
        <v>0.14611398963730571</v>
      </c>
      <c r="U121" s="7">
        <f t="shared" si="321"/>
        <v>0.14723032069970854</v>
      </c>
      <c r="V121" s="7">
        <f t="shared" si="322"/>
        <v>0.14612676056338025</v>
      </c>
      <c r="W121" s="7">
        <f t="shared" si="323"/>
        <v>0.14549653579676669</v>
      </c>
      <c r="X121" s="7">
        <f t="shared" si="324"/>
        <v>0.146095717884131</v>
      </c>
      <c r="Y121" s="7">
        <f t="shared" si="325"/>
        <v>0.14589665653495443</v>
      </c>
      <c r="AA121" s="3" t="s">
        <v>3</v>
      </c>
      <c r="AB121" s="3" t="s">
        <v>36</v>
      </c>
      <c r="AC121" s="3">
        <f t="shared" si="353"/>
        <v>40.47</v>
      </c>
      <c r="AD121" s="3">
        <f t="shared" si="326"/>
        <v>9.93</v>
      </c>
      <c r="AE121" s="3">
        <f t="shared" si="327"/>
        <v>7.06</v>
      </c>
      <c r="AF121" s="3">
        <f t="shared" si="328"/>
        <v>5.84</v>
      </c>
      <c r="AG121" s="3">
        <f t="shared" si="329"/>
        <v>4.46</v>
      </c>
      <c r="AH121" s="3">
        <f t="shared" si="330"/>
        <v>4.09</v>
      </c>
      <c r="AI121" s="3">
        <f t="shared" si="331"/>
        <v>3.3899999999999997</v>
      </c>
      <c r="AK121" s="3">
        <f t="shared" si="354"/>
        <v>33.6</v>
      </c>
      <c r="AL121" s="3">
        <f t="shared" si="355"/>
        <v>8.24</v>
      </c>
      <c r="AM121" s="3">
        <f t="shared" si="332"/>
        <v>5.85</v>
      </c>
      <c r="AN121" s="3">
        <f t="shared" si="333"/>
        <v>4.8499999999999996</v>
      </c>
      <c r="AO121" s="3">
        <f t="shared" si="334"/>
        <v>3.7</v>
      </c>
      <c r="AP121" s="3">
        <f t="shared" si="335"/>
        <v>3.39</v>
      </c>
      <c r="AQ121" s="3">
        <f t="shared" si="336"/>
        <v>2.81</v>
      </c>
      <c r="AS121" s="7">
        <f t="shared" si="356"/>
        <v>0.16975537435137134</v>
      </c>
      <c r="AT121" s="7">
        <f t="shared" si="337"/>
        <v>0.17019133937562936</v>
      </c>
      <c r="AU121" s="7">
        <f t="shared" si="338"/>
        <v>0.17138810198300281</v>
      </c>
      <c r="AV121" s="7">
        <f t="shared" si="339"/>
        <v>0.16952054794520555</v>
      </c>
      <c r="AW121" s="7">
        <f t="shared" si="340"/>
        <v>0.17040358744394613</v>
      </c>
      <c r="AX121" s="7">
        <f t="shared" si="341"/>
        <v>0.17114914425427863</v>
      </c>
      <c r="AY121" s="7">
        <f t="shared" si="342"/>
        <v>0.17109144542772847</v>
      </c>
      <c r="BA121" s="3" t="s">
        <v>3</v>
      </c>
      <c r="BB121" s="3" t="s">
        <v>36</v>
      </c>
      <c r="BC121" s="3">
        <f t="shared" si="357"/>
        <v>41.89</v>
      </c>
      <c r="BD121" s="3">
        <f t="shared" si="358"/>
        <v>10.28</v>
      </c>
      <c r="BE121" s="3">
        <f t="shared" si="359"/>
        <v>7.31</v>
      </c>
      <c r="BF121" s="3">
        <f t="shared" si="360"/>
        <v>6.05</v>
      </c>
      <c r="BG121" s="3">
        <f t="shared" si="361"/>
        <v>4.62</v>
      </c>
      <c r="BH121" s="3">
        <f t="shared" si="362"/>
        <v>4.24</v>
      </c>
      <c r="BI121" s="3">
        <f t="shared" si="363"/>
        <v>3.51</v>
      </c>
      <c r="BK121" s="3" t="s">
        <v>3</v>
      </c>
      <c r="BL121" s="3" t="s">
        <v>36</v>
      </c>
      <c r="BM121" s="3">
        <f t="shared" si="364"/>
        <v>43.23</v>
      </c>
      <c r="BN121" s="3">
        <f t="shared" si="365"/>
        <v>10.61</v>
      </c>
      <c r="BO121" s="3">
        <f t="shared" si="366"/>
        <v>7.54</v>
      </c>
      <c r="BP121" s="3">
        <f t="shared" si="367"/>
        <v>6.24</v>
      </c>
      <c r="BQ121" s="3">
        <f t="shared" si="368"/>
        <v>4.7699999999999996</v>
      </c>
      <c r="BR121" s="3">
        <f t="shared" si="369"/>
        <v>4.38</v>
      </c>
      <c r="BS121" s="3">
        <f t="shared" si="370"/>
        <v>3.62</v>
      </c>
      <c r="BU121" s="3" t="s">
        <v>3</v>
      </c>
      <c r="BV121" s="3" t="s">
        <v>36</v>
      </c>
      <c r="BW121" s="3">
        <f t="shared" si="371"/>
        <v>45.35</v>
      </c>
      <c r="BX121" s="3">
        <f t="shared" si="372"/>
        <v>11.13</v>
      </c>
      <c r="BY121" s="3">
        <f t="shared" si="373"/>
        <v>7.91</v>
      </c>
      <c r="BZ121" s="3">
        <f t="shared" si="374"/>
        <v>6.55</v>
      </c>
      <c r="CA121" s="3">
        <f t="shared" si="375"/>
        <v>5</v>
      </c>
      <c r="CB121" s="3">
        <f t="shared" si="376"/>
        <v>4.59</v>
      </c>
      <c r="CC121" s="3">
        <f t="shared" si="377"/>
        <v>3.8</v>
      </c>
    </row>
    <row r="122" spans="1:81" x14ac:dyDescent="0.25">
      <c r="A122" s="3" t="s">
        <v>3</v>
      </c>
      <c r="B122" s="3" t="s">
        <v>37</v>
      </c>
      <c r="C122" s="3">
        <f t="shared" si="317"/>
        <v>49.2</v>
      </c>
      <c r="D122" s="3">
        <f t="shared" si="317"/>
        <v>10.09</v>
      </c>
      <c r="E122" s="3">
        <f t="shared" si="317"/>
        <v>7.17</v>
      </c>
      <c r="F122" s="3">
        <f t="shared" si="317"/>
        <v>5.94</v>
      </c>
      <c r="G122" s="3">
        <f t="shared" si="317"/>
        <v>4.53</v>
      </c>
      <c r="H122" s="3">
        <f t="shared" si="317"/>
        <v>4.1500000000000004</v>
      </c>
      <c r="I122" s="3">
        <f t="shared" si="317"/>
        <v>3.44</v>
      </c>
      <c r="K122" s="3">
        <f t="shared" ref="K122:Q122" si="384">K11</f>
        <v>42</v>
      </c>
      <c r="L122" s="3">
        <f t="shared" si="384"/>
        <v>8.61</v>
      </c>
      <c r="M122" s="3">
        <f t="shared" si="384"/>
        <v>6.12</v>
      </c>
      <c r="N122" s="3">
        <f t="shared" si="384"/>
        <v>5.07</v>
      </c>
      <c r="O122" s="3">
        <f t="shared" si="384"/>
        <v>3.86</v>
      </c>
      <c r="P122" s="3">
        <f t="shared" si="384"/>
        <v>3.54</v>
      </c>
      <c r="Q122" s="3">
        <f t="shared" si="384"/>
        <v>2.94</v>
      </c>
      <c r="S122" s="7">
        <f t="shared" si="319"/>
        <v>0.14634146341463417</v>
      </c>
      <c r="T122" s="7">
        <f t="shared" si="320"/>
        <v>0.14667988107036678</v>
      </c>
      <c r="U122" s="7">
        <f t="shared" si="321"/>
        <v>0.14644351464435146</v>
      </c>
      <c r="V122" s="7">
        <f t="shared" si="322"/>
        <v>0.14646464646464652</v>
      </c>
      <c r="W122" s="7">
        <f t="shared" ref="W122:W139" si="385">1-(O122/G122)</f>
        <v>0.14790286975717448</v>
      </c>
      <c r="X122" s="7">
        <f t="shared" ref="X122:X139" si="386">1-(P122/H122)</f>
        <v>0.14698795180722901</v>
      </c>
      <c r="Y122" s="7">
        <f t="shared" ref="Y122:Y139" si="387">1-(Q122/I122)</f>
        <v>0.14534883720930236</v>
      </c>
      <c r="AA122" s="3" t="s">
        <v>3</v>
      </c>
      <c r="AB122" s="3" t="s">
        <v>37</v>
      </c>
      <c r="AC122" s="3">
        <f t="shared" si="353"/>
        <v>50.58</v>
      </c>
      <c r="AD122" s="3">
        <f t="shared" si="326"/>
        <v>10.379999999999999</v>
      </c>
      <c r="AE122" s="3">
        <f t="shared" si="327"/>
        <v>7.38</v>
      </c>
      <c r="AF122" s="3">
        <f t="shared" si="328"/>
        <v>6.1099999999999994</v>
      </c>
      <c r="AG122" s="3">
        <f t="shared" si="329"/>
        <v>4.66</v>
      </c>
      <c r="AH122" s="3">
        <f t="shared" si="330"/>
        <v>4.2699999999999996</v>
      </c>
      <c r="AI122" s="3">
        <f t="shared" si="331"/>
        <v>3.5399999999999996</v>
      </c>
      <c r="AK122" s="3">
        <f t="shared" si="354"/>
        <v>42</v>
      </c>
      <c r="AL122" s="3">
        <f t="shared" si="355"/>
        <v>8.61</v>
      </c>
      <c r="AM122" s="3">
        <f t="shared" si="332"/>
        <v>6.12</v>
      </c>
      <c r="AN122" s="3">
        <f t="shared" si="333"/>
        <v>5.07</v>
      </c>
      <c r="AO122" s="3">
        <f t="shared" si="334"/>
        <v>3.86</v>
      </c>
      <c r="AP122" s="3">
        <f t="shared" si="335"/>
        <v>3.54</v>
      </c>
      <c r="AQ122" s="3">
        <f t="shared" si="336"/>
        <v>2.94</v>
      </c>
      <c r="AS122" s="7">
        <f t="shared" si="356"/>
        <v>0.16963226571767498</v>
      </c>
      <c r="AT122" s="7">
        <f t="shared" si="337"/>
        <v>0.17052023121387283</v>
      </c>
      <c r="AU122" s="7">
        <f t="shared" si="338"/>
        <v>0.1707317073170731</v>
      </c>
      <c r="AV122" s="7">
        <f t="shared" si="339"/>
        <v>0.17021276595744672</v>
      </c>
      <c r="AW122" s="7">
        <f t="shared" si="340"/>
        <v>0.1716738197424893</v>
      </c>
      <c r="AX122" s="7">
        <f t="shared" si="341"/>
        <v>0.17096018735362983</v>
      </c>
      <c r="AY122" s="7">
        <f t="shared" si="342"/>
        <v>0.1694915254237287</v>
      </c>
      <c r="BA122" s="3" t="s">
        <v>3</v>
      </c>
      <c r="BB122" s="3" t="s">
        <v>37</v>
      </c>
      <c r="BC122" s="3">
        <f t="shared" si="357"/>
        <v>52.36</v>
      </c>
      <c r="BD122" s="3">
        <f t="shared" si="358"/>
        <v>10.75</v>
      </c>
      <c r="BE122" s="3">
        <f t="shared" si="359"/>
        <v>7.64</v>
      </c>
      <c r="BF122" s="3">
        <f t="shared" si="360"/>
        <v>6.33</v>
      </c>
      <c r="BG122" s="3">
        <f t="shared" si="361"/>
        <v>4.83</v>
      </c>
      <c r="BH122" s="3">
        <f t="shared" si="362"/>
        <v>4.42</v>
      </c>
      <c r="BI122" s="3">
        <f t="shared" si="363"/>
        <v>3.67</v>
      </c>
      <c r="BK122" s="3" t="s">
        <v>3</v>
      </c>
      <c r="BL122" s="3" t="s">
        <v>37</v>
      </c>
      <c r="BM122" s="3">
        <f t="shared" si="364"/>
        <v>54.04</v>
      </c>
      <c r="BN122" s="3">
        <f t="shared" si="365"/>
        <v>11.09</v>
      </c>
      <c r="BO122" s="3">
        <f t="shared" si="366"/>
        <v>7.88</v>
      </c>
      <c r="BP122" s="3">
        <f t="shared" si="367"/>
        <v>6.53</v>
      </c>
      <c r="BQ122" s="3">
        <f t="shared" si="368"/>
        <v>4.9800000000000004</v>
      </c>
      <c r="BR122" s="3">
        <f t="shared" si="369"/>
        <v>4.5599999999999996</v>
      </c>
      <c r="BS122" s="3">
        <f t="shared" si="370"/>
        <v>3.79</v>
      </c>
      <c r="BU122" s="3" t="s">
        <v>3</v>
      </c>
      <c r="BV122" s="3" t="s">
        <v>37</v>
      </c>
      <c r="BW122" s="3">
        <f t="shared" si="371"/>
        <v>56.69</v>
      </c>
      <c r="BX122" s="3">
        <f t="shared" si="372"/>
        <v>11.63</v>
      </c>
      <c r="BY122" s="3">
        <f t="shared" si="373"/>
        <v>8.27</v>
      </c>
      <c r="BZ122" s="3">
        <f t="shared" si="374"/>
        <v>6.85</v>
      </c>
      <c r="CA122" s="3">
        <f t="shared" si="375"/>
        <v>5.22</v>
      </c>
      <c r="CB122" s="3">
        <f t="shared" si="376"/>
        <v>4.78</v>
      </c>
      <c r="CC122" s="3">
        <f t="shared" si="377"/>
        <v>3.98</v>
      </c>
    </row>
    <row r="123" spans="1:81" x14ac:dyDescent="0.25">
      <c r="A123" s="3" t="s">
        <v>3</v>
      </c>
      <c r="B123" s="3" t="s">
        <v>9</v>
      </c>
      <c r="C123" s="3">
        <f t="shared" si="317"/>
        <v>29.6</v>
      </c>
      <c r="D123" s="3">
        <f t="shared" si="317"/>
        <v>8.77</v>
      </c>
      <c r="E123" s="3">
        <f t="shared" si="317"/>
        <v>6.23</v>
      </c>
      <c r="F123" s="3">
        <f t="shared" si="317"/>
        <v>5.17</v>
      </c>
      <c r="G123" s="3">
        <f t="shared" si="317"/>
        <v>3.94</v>
      </c>
      <c r="H123" s="3">
        <f t="shared" si="317"/>
        <v>3.61</v>
      </c>
      <c r="I123" s="3">
        <f t="shared" si="317"/>
        <v>2.99</v>
      </c>
      <c r="K123" s="3">
        <f t="shared" ref="K123:Q123" si="388">K12</f>
        <v>25.27</v>
      </c>
      <c r="L123" s="3">
        <f t="shared" si="388"/>
        <v>7.49</v>
      </c>
      <c r="M123" s="3">
        <f t="shared" si="388"/>
        <v>5.32</v>
      </c>
      <c r="N123" s="3">
        <f t="shared" si="388"/>
        <v>4.41</v>
      </c>
      <c r="O123" s="3">
        <f t="shared" si="388"/>
        <v>3.36</v>
      </c>
      <c r="P123" s="3">
        <f t="shared" si="388"/>
        <v>3.08</v>
      </c>
      <c r="Q123" s="3">
        <f t="shared" si="388"/>
        <v>2.56</v>
      </c>
      <c r="S123" s="7">
        <f t="shared" si="319"/>
        <v>0.14628378378378382</v>
      </c>
      <c r="T123" s="7">
        <f t="shared" si="320"/>
        <v>0.14595210946408199</v>
      </c>
      <c r="U123" s="7">
        <f t="shared" si="321"/>
        <v>0.1460674157303371</v>
      </c>
      <c r="V123" s="7">
        <f t="shared" si="322"/>
        <v>0.14700193423597674</v>
      </c>
      <c r="W123" s="7">
        <f t="shared" si="385"/>
        <v>0.14720812182741116</v>
      </c>
      <c r="X123" s="7">
        <f t="shared" si="386"/>
        <v>0.14681440443213289</v>
      </c>
      <c r="Y123" s="7">
        <f t="shared" si="387"/>
        <v>0.14381270903010035</v>
      </c>
      <c r="AA123" s="3" t="s">
        <v>3</v>
      </c>
      <c r="AB123" s="3" t="s">
        <v>9</v>
      </c>
      <c r="AC123" s="3">
        <f t="shared" si="353"/>
        <v>30.430000000000003</v>
      </c>
      <c r="AD123" s="3">
        <f t="shared" si="326"/>
        <v>9.02</v>
      </c>
      <c r="AE123" s="3">
        <f t="shared" si="327"/>
        <v>6.41</v>
      </c>
      <c r="AF123" s="3">
        <f t="shared" si="328"/>
        <v>5.3199999999999994</v>
      </c>
      <c r="AG123" s="3">
        <f t="shared" si="329"/>
        <v>4.0599999999999996</v>
      </c>
      <c r="AH123" s="3">
        <f t="shared" si="330"/>
        <v>3.7199999999999998</v>
      </c>
      <c r="AI123" s="3">
        <f t="shared" si="331"/>
        <v>3.0799999999999996</v>
      </c>
      <c r="AK123" s="3">
        <f t="shared" si="354"/>
        <v>25.27</v>
      </c>
      <c r="AL123" s="3">
        <f t="shared" si="355"/>
        <v>7.49</v>
      </c>
      <c r="AM123" s="3">
        <f t="shared" si="332"/>
        <v>5.32</v>
      </c>
      <c r="AN123" s="3">
        <f t="shared" si="333"/>
        <v>4.41</v>
      </c>
      <c r="AO123" s="3">
        <f t="shared" si="334"/>
        <v>3.36</v>
      </c>
      <c r="AP123" s="3">
        <f t="shared" si="335"/>
        <v>3.08</v>
      </c>
      <c r="AQ123" s="3">
        <f t="shared" si="336"/>
        <v>2.56</v>
      </c>
      <c r="AS123" s="7">
        <f t="shared" si="356"/>
        <v>0.16956950377916535</v>
      </c>
      <c r="AT123" s="7">
        <f t="shared" si="337"/>
        <v>0.16962305986696224</v>
      </c>
      <c r="AU123" s="7">
        <f t="shared" si="338"/>
        <v>0.17004680187207488</v>
      </c>
      <c r="AV123" s="7">
        <f t="shared" si="339"/>
        <v>0.17105263157894723</v>
      </c>
      <c r="AW123" s="7">
        <f t="shared" si="340"/>
        <v>0.17241379310344818</v>
      </c>
      <c r="AX123" s="7">
        <f t="shared" si="341"/>
        <v>0.17204301075268813</v>
      </c>
      <c r="AY123" s="7">
        <f t="shared" si="342"/>
        <v>0.16883116883116867</v>
      </c>
      <c r="BA123" s="3" t="s">
        <v>3</v>
      </c>
      <c r="BB123" s="3" t="s">
        <v>9</v>
      </c>
      <c r="BC123" s="3">
        <f t="shared" si="357"/>
        <v>31.5</v>
      </c>
      <c r="BD123" s="3">
        <f t="shared" si="358"/>
        <v>9.34</v>
      </c>
      <c r="BE123" s="3">
        <f t="shared" si="359"/>
        <v>6.64</v>
      </c>
      <c r="BF123" s="3">
        <f t="shared" si="360"/>
        <v>5.51</v>
      </c>
      <c r="BG123" s="3">
        <f t="shared" si="361"/>
        <v>4.21</v>
      </c>
      <c r="BH123" s="3">
        <f t="shared" si="362"/>
        <v>3.86</v>
      </c>
      <c r="BI123" s="3">
        <f t="shared" si="363"/>
        <v>3.19</v>
      </c>
      <c r="BK123" s="3" t="s">
        <v>3</v>
      </c>
      <c r="BL123" s="3" t="s">
        <v>9</v>
      </c>
      <c r="BM123" s="3">
        <f t="shared" si="364"/>
        <v>32.51</v>
      </c>
      <c r="BN123" s="3">
        <f t="shared" si="365"/>
        <v>9.64</v>
      </c>
      <c r="BO123" s="3">
        <f t="shared" si="366"/>
        <v>6.85</v>
      </c>
      <c r="BP123" s="3">
        <f t="shared" si="367"/>
        <v>5.69</v>
      </c>
      <c r="BQ123" s="3">
        <f t="shared" si="368"/>
        <v>4.34</v>
      </c>
      <c r="BR123" s="3">
        <f t="shared" si="369"/>
        <v>3.98</v>
      </c>
      <c r="BS123" s="3">
        <f t="shared" si="370"/>
        <v>3.29</v>
      </c>
      <c r="BU123" s="3" t="s">
        <v>3</v>
      </c>
      <c r="BV123" s="3" t="s">
        <v>9</v>
      </c>
      <c r="BW123" s="3">
        <f t="shared" si="371"/>
        <v>34.1</v>
      </c>
      <c r="BX123" s="3">
        <f t="shared" si="372"/>
        <v>10.11</v>
      </c>
      <c r="BY123" s="3">
        <f t="shared" si="373"/>
        <v>7.19</v>
      </c>
      <c r="BZ123" s="3">
        <f t="shared" si="374"/>
        <v>5.97</v>
      </c>
      <c r="CA123" s="3">
        <f t="shared" si="375"/>
        <v>4.55</v>
      </c>
      <c r="CB123" s="3">
        <f t="shared" si="376"/>
        <v>4.18</v>
      </c>
      <c r="CC123" s="3">
        <f t="shared" si="377"/>
        <v>3.45</v>
      </c>
    </row>
    <row r="124" spans="1:81" x14ac:dyDescent="0.25">
      <c r="A124" s="3" t="s">
        <v>37</v>
      </c>
      <c r="B124" s="3" t="s">
        <v>35</v>
      </c>
      <c r="C124" s="3">
        <f t="shared" ref="C124:I133" si="389">ROUND(C13*(1-$B$112),2)</f>
        <v>31.08</v>
      </c>
      <c r="D124" s="3">
        <f t="shared" si="389"/>
        <v>9.2100000000000009</v>
      </c>
      <c r="E124" s="3">
        <f t="shared" si="389"/>
        <v>6.54</v>
      </c>
      <c r="F124" s="3">
        <f t="shared" si="389"/>
        <v>5.42</v>
      </c>
      <c r="G124" s="3">
        <f t="shared" si="389"/>
        <v>4.13</v>
      </c>
      <c r="H124" s="3">
        <f t="shared" si="389"/>
        <v>3.79</v>
      </c>
      <c r="I124" s="3">
        <f t="shared" si="389"/>
        <v>3.14</v>
      </c>
      <c r="K124" s="3">
        <f t="shared" ref="K124:Q124" si="390">K13</f>
        <v>26.53</v>
      </c>
      <c r="L124" s="3">
        <f t="shared" si="390"/>
        <v>7.86</v>
      </c>
      <c r="M124" s="3">
        <f t="shared" si="390"/>
        <v>5.59</v>
      </c>
      <c r="N124" s="3">
        <f t="shared" si="390"/>
        <v>4.63</v>
      </c>
      <c r="O124" s="3">
        <f t="shared" si="390"/>
        <v>3.53</v>
      </c>
      <c r="P124" s="3">
        <f t="shared" si="390"/>
        <v>3.23</v>
      </c>
      <c r="Q124" s="3">
        <f t="shared" si="390"/>
        <v>2.68</v>
      </c>
      <c r="S124" s="7">
        <f t="shared" si="319"/>
        <v>0.14639639639639634</v>
      </c>
      <c r="T124" s="7">
        <f t="shared" si="320"/>
        <v>0.14657980456026065</v>
      </c>
      <c r="U124" s="7">
        <f t="shared" si="321"/>
        <v>0.14525993883792054</v>
      </c>
      <c r="V124" s="7">
        <f t="shared" si="322"/>
        <v>0.14575645756457567</v>
      </c>
      <c r="W124" s="7">
        <f t="shared" si="385"/>
        <v>0.1452784503631962</v>
      </c>
      <c r="X124" s="7">
        <f t="shared" si="386"/>
        <v>0.14775725593667544</v>
      </c>
      <c r="Y124" s="7">
        <f t="shared" si="387"/>
        <v>0.14649681528662417</v>
      </c>
      <c r="AA124" s="3" t="s">
        <v>37</v>
      </c>
      <c r="AB124" s="3" t="s">
        <v>35</v>
      </c>
      <c r="AC124" s="3">
        <f t="shared" si="353"/>
        <v>31.96</v>
      </c>
      <c r="AD124" s="3">
        <f t="shared" si="326"/>
        <v>9.4700000000000006</v>
      </c>
      <c r="AE124" s="3">
        <f t="shared" si="327"/>
        <v>6.7299999999999995</v>
      </c>
      <c r="AF124" s="3">
        <f t="shared" si="328"/>
        <v>5.58</v>
      </c>
      <c r="AG124" s="3">
        <f t="shared" si="329"/>
        <v>4.25</v>
      </c>
      <c r="AH124" s="3">
        <f t="shared" si="330"/>
        <v>3.9</v>
      </c>
      <c r="AI124" s="3">
        <f t="shared" si="331"/>
        <v>3.23</v>
      </c>
      <c r="AK124" s="3">
        <f t="shared" si="354"/>
        <v>26.53</v>
      </c>
      <c r="AL124" s="3">
        <f t="shared" si="355"/>
        <v>7.86</v>
      </c>
      <c r="AM124" s="3">
        <f t="shared" si="332"/>
        <v>5.59</v>
      </c>
      <c r="AN124" s="3">
        <f t="shared" si="333"/>
        <v>4.63</v>
      </c>
      <c r="AO124" s="3">
        <f t="shared" si="334"/>
        <v>3.53</v>
      </c>
      <c r="AP124" s="3">
        <f t="shared" si="335"/>
        <v>3.23</v>
      </c>
      <c r="AQ124" s="3">
        <f t="shared" si="336"/>
        <v>2.68</v>
      </c>
      <c r="AS124" s="7">
        <f t="shared" si="356"/>
        <v>0.1698998748435544</v>
      </c>
      <c r="AT124" s="7">
        <f t="shared" si="337"/>
        <v>0.17001055966209089</v>
      </c>
      <c r="AU124" s="7">
        <f t="shared" si="338"/>
        <v>0.1693907875185735</v>
      </c>
      <c r="AV124" s="7">
        <f t="shared" si="339"/>
        <v>0.17025089605734767</v>
      </c>
      <c r="AW124" s="7">
        <f t="shared" si="340"/>
        <v>0.16941176470588237</v>
      </c>
      <c r="AX124" s="7">
        <f t="shared" si="341"/>
        <v>0.17179487179487174</v>
      </c>
      <c r="AY124" s="7">
        <f t="shared" si="342"/>
        <v>0.1702786377708978</v>
      </c>
      <c r="BA124" s="3" t="s">
        <v>37</v>
      </c>
      <c r="BB124" s="3" t="s">
        <v>35</v>
      </c>
      <c r="BC124" s="3">
        <f t="shared" si="357"/>
        <v>33.08</v>
      </c>
      <c r="BD124" s="3">
        <f t="shared" si="358"/>
        <v>9.81</v>
      </c>
      <c r="BE124" s="3">
        <f t="shared" si="359"/>
        <v>6.97</v>
      </c>
      <c r="BF124" s="3">
        <f t="shared" si="360"/>
        <v>5.7799999999999994</v>
      </c>
      <c r="BG124" s="3">
        <f t="shared" si="361"/>
        <v>4.3999999999999995</v>
      </c>
      <c r="BH124" s="3">
        <f t="shared" si="362"/>
        <v>4.04</v>
      </c>
      <c r="BI124" s="3">
        <f t="shared" si="363"/>
        <v>3.3499999999999996</v>
      </c>
      <c r="BK124" s="3" t="s">
        <v>37</v>
      </c>
      <c r="BL124" s="3" t="s">
        <v>35</v>
      </c>
      <c r="BM124" s="3">
        <f t="shared" si="364"/>
        <v>34.14</v>
      </c>
      <c r="BN124" s="3">
        <f t="shared" si="365"/>
        <v>10.119999999999999</v>
      </c>
      <c r="BO124" s="3">
        <f t="shared" si="366"/>
        <v>7.19</v>
      </c>
      <c r="BP124" s="3">
        <f t="shared" si="367"/>
        <v>5.96</v>
      </c>
      <c r="BQ124" s="3">
        <f t="shared" si="368"/>
        <v>4.54</v>
      </c>
      <c r="BR124" s="3">
        <f t="shared" si="369"/>
        <v>4.17</v>
      </c>
      <c r="BS124" s="3">
        <f t="shared" si="370"/>
        <v>3.46</v>
      </c>
      <c r="BU124" s="3" t="s">
        <v>37</v>
      </c>
      <c r="BV124" s="3" t="s">
        <v>35</v>
      </c>
      <c r="BW124" s="3">
        <f t="shared" si="371"/>
        <v>35.81</v>
      </c>
      <c r="BX124" s="3">
        <f t="shared" si="372"/>
        <v>10.62</v>
      </c>
      <c r="BY124" s="3">
        <f t="shared" si="373"/>
        <v>7.54</v>
      </c>
      <c r="BZ124" s="3">
        <f t="shared" si="374"/>
        <v>6.25</v>
      </c>
      <c r="CA124" s="3">
        <f t="shared" si="375"/>
        <v>4.76</v>
      </c>
      <c r="CB124" s="3">
        <f t="shared" si="376"/>
        <v>4.37</v>
      </c>
      <c r="CC124" s="3">
        <f t="shared" si="377"/>
        <v>3.63</v>
      </c>
    </row>
    <row r="125" spans="1:81" x14ac:dyDescent="0.25">
      <c r="A125" s="3" t="s">
        <v>37</v>
      </c>
      <c r="B125" s="3" t="s">
        <v>36</v>
      </c>
      <c r="C125" s="3">
        <f t="shared" si="389"/>
        <v>29.6</v>
      </c>
      <c r="D125" s="3">
        <f t="shared" si="389"/>
        <v>8.77</v>
      </c>
      <c r="E125" s="3">
        <f t="shared" si="389"/>
        <v>6.23</v>
      </c>
      <c r="F125" s="3">
        <f t="shared" si="389"/>
        <v>5.17</v>
      </c>
      <c r="G125" s="3">
        <f t="shared" si="389"/>
        <v>3.94</v>
      </c>
      <c r="H125" s="3">
        <f t="shared" si="389"/>
        <v>3.61</v>
      </c>
      <c r="I125" s="3">
        <f t="shared" si="389"/>
        <v>2.99</v>
      </c>
      <c r="K125" s="3">
        <f t="shared" ref="K125:Q125" si="391">K14</f>
        <v>25.27</v>
      </c>
      <c r="L125" s="3">
        <f t="shared" si="391"/>
        <v>7.49</v>
      </c>
      <c r="M125" s="3">
        <f t="shared" si="391"/>
        <v>5.32</v>
      </c>
      <c r="N125" s="3">
        <f t="shared" si="391"/>
        <v>4.41</v>
      </c>
      <c r="O125" s="3">
        <f t="shared" si="391"/>
        <v>3.36</v>
      </c>
      <c r="P125" s="3">
        <f t="shared" si="391"/>
        <v>3.08</v>
      </c>
      <c r="Q125" s="3">
        <f t="shared" si="391"/>
        <v>2.56</v>
      </c>
      <c r="S125" s="7">
        <f t="shared" si="319"/>
        <v>0.14628378378378382</v>
      </c>
      <c r="T125" s="7">
        <f t="shared" si="320"/>
        <v>0.14595210946408199</v>
      </c>
      <c r="U125" s="7">
        <f t="shared" si="321"/>
        <v>0.1460674157303371</v>
      </c>
      <c r="V125" s="7">
        <f t="shared" si="322"/>
        <v>0.14700193423597674</v>
      </c>
      <c r="W125" s="7">
        <f t="shared" si="385"/>
        <v>0.14720812182741116</v>
      </c>
      <c r="X125" s="7">
        <f t="shared" si="386"/>
        <v>0.14681440443213289</v>
      </c>
      <c r="Y125" s="7">
        <f t="shared" si="387"/>
        <v>0.14381270903010035</v>
      </c>
      <c r="AA125" s="3" t="s">
        <v>37</v>
      </c>
      <c r="AB125" s="3" t="s">
        <v>36</v>
      </c>
      <c r="AC125" s="3">
        <f t="shared" si="353"/>
        <v>30.430000000000003</v>
      </c>
      <c r="AD125" s="3">
        <f t="shared" si="326"/>
        <v>9.02</v>
      </c>
      <c r="AE125" s="3">
        <f t="shared" si="327"/>
        <v>6.41</v>
      </c>
      <c r="AF125" s="3">
        <f t="shared" si="328"/>
        <v>5.3199999999999994</v>
      </c>
      <c r="AG125" s="3">
        <f t="shared" si="329"/>
        <v>4.0599999999999996</v>
      </c>
      <c r="AH125" s="3">
        <f t="shared" si="330"/>
        <v>3.7199999999999998</v>
      </c>
      <c r="AI125" s="3">
        <f t="shared" si="331"/>
        <v>3.0799999999999996</v>
      </c>
      <c r="AK125" s="3">
        <f t="shared" si="354"/>
        <v>25.27</v>
      </c>
      <c r="AL125" s="3">
        <f t="shared" si="355"/>
        <v>7.49</v>
      </c>
      <c r="AM125" s="3">
        <f t="shared" si="332"/>
        <v>5.32</v>
      </c>
      <c r="AN125" s="3">
        <f t="shared" si="333"/>
        <v>4.41</v>
      </c>
      <c r="AO125" s="3">
        <f t="shared" si="334"/>
        <v>3.36</v>
      </c>
      <c r="AP125" s="3">
        <f t="shared" si="335"/>
        <v>3.08</v>
      </c>
      <c r="AQ125" s="3">
        <f t="shared" si="336"/>
        <v>2.56</v>
      </c>
      <c r="AS125" s="7">
        <f t="shared" si="356"/>
        <v>0.16956950377916535</v>
      </c>
      <c r="AT125" s="7">
        <f t="shared" si="337"/>
        <v>0.16962305986696224</v>
      </c>
      <c r="AU125" s="7">
        <f t="shared" si="338"/>
        <v>0.17004680187207488</v>
      </c>
      <c r="AV125" s="7">
        <f t="shared" si="339"/>
        <v>0.17105263157894723</v>
      </c>
      <c r="AW125" s="7">
        <f t="shared" si="340"/>
        <v>0.17241379310344818</v>
      </c>
      <c r="AX125" s="7">
        <f t="shared" si="341"/>
        <v>0.17204301075268813</v>
      </c>
      <c r="AY125" s="7">
        <f t="shared" si="342"/>
        <v>0.16883116883116867</v>
      </c>
      <c r="BA125" s="3" t="s">
        <v>37</v>
      </c>
      <c r="BB125" s="3" t="s">
        <v>36</v>
      </c>
      <c r="BC125" s="3">
        <f t="shared" si="357"/>
        <v>31.5</v>
      </c>
      <c r="BD125" s="3">
        <f t="shared" si="358"/>
        <v>9.34</v>
      </c>
      <c r="BE125" s="3">
        <f t="shared" si="359"/>
        <v>6.64</v>
      </c>
      <c r="BF125" s="3">
        <f t="shared" si="360"/>
        <v>5.51</v>
      </c>
      <c r="BG125" s="3">
        <f t="shared" si="361"/>
        <v>4.21</v>
      </c>
      <c r="BH125" s="3">
        <f t="shared" si="362"/>
        <v>3.86</v>
      </c>
      <c r="BI125" s="3">
        <f t="shared" si="363"/>
        <v>3.19</v>
      </c>
      <c r="BK125" s="3" t="s">
        <v>37</v>
      </c>
      <c r="BL125" s="3" t="s">
        <v>36</v>
      </c>
      <c r="BM125" s="3">
        <f t="shared" si="364"/>
        <v>32.51</v>
      </c>
      <c r="BN125" s="3">
        <f t="shared" si="365"/>
        <v>9.64</v>
      </c>
      <c r="BO125" s="3">
        <f t="shared" si="366"/>
        <v>6.85</v>
      </c>
      <c r="BP125" s="3">
        <f t="shared" si="367"/>
        <v>5.69</v>
      </c>
      <c r="BQ125" s="3">
        <f t="shared" si="368"/>
        <v>4.34</v>
      </c>
      <c r="BR125" s="3">
        <f t="shared" si="369"/>
        <v>3.98</v>
      </c>
      <c r="BS125" s="3">
        <f t="shared" si="370"/>
        <v>3.29</v>
      </c>
      <c r="BU125" s="3" t="s">
        <v>37</v>
      </c>
      <c r="BV125" s="3" t="s">
        <v>36</v>
      </c>
      <c r="BW125" s="3">
        <f t="shared" si="371"/>
        <v>34.1</v>
      </c>
      <c r="BX125" s="3">
        <f t="shared" si="372"/>
        <v>10.11</v>
      </c>
      <c r="BY125" s="3">
        <f t="shared" si="373"/>
        <v>7.19</v>
      </c>
      <c r="BZ125" s="3">
        <f t="shared" si="374"/>
        <v>5.97</v>
      </c>
      <c r="CA125" s="3">
        <f t="shared" si="375"/>
        <v>4.55</v>
      </c>
      <c r="CB125" s="3">
        <f t="shared" si="376"/>
        <v>4.18</v>
      </c>
      <c r="CC125" s="3">
        <f t="shared" si="377"/>
        <v>3.45</v>
      </c>
    </row>
    <row r="126" spans="1:81" x14ac:dyDescent="0.25">
      <c r="A126" s="3" t="s">
        <v>37</v>
      </c>
      <c r="B126" s="3" t="s">
        <v>9</v>
      </c>
      <c r="C126" s="3">
        <f t="shared" si="389"/>
        <v>61.5</v>
      </c>
      <c r="D126" s="3">
        <f t="shared" si="389"/>
        <v>10.97</v>
      </c>
      <c r="E126" s="3">
        <f t="shared" si="389"/>
        <v>7.79</v>
      </c>
      <c r="F126" s="3">
        <f t="shared" si="389"/>
        <v>6.46</v>
      </c>
      <c r="G126" s="3">
        <f t="shared" si="389"/>
        <v>4.92</v>
      </c>
      <c r="H126" s="3">
        <f t="shared" si="389"/>
        <v>4.51</v>
      </c>
      <c r="I126" s="3">
        <f t="shared" si="389"/>
        <v>3.74</v>
      </c>
      <c r="K126" s="3">
        <f t="shared" ref="K126:Q126" si="392">K15</f>
        <v>52.5</v>
      </c>
      <c r="L126" s="3">
        <f t="shared" si="392"/>
        <v>9.36</v>
      </c>
      <c r="M126" s="3">
        <f t="shared" si="392"/>
        <v>6.65</v>
      </c>
      <c r="N126" s="3">
        <f t="shared" si="392"/>
        <v>5.51</v>
      </c>
      <c r="O126" s="3">
        <f t="shared" si="392"/>
        <v>4.2</v>
      </c>
      <c r="P126" s="3">
        <f t="shared" si="392"/>
        <v>3.85</v>
      </c>
      <c r="Q126" s="3">
        <f t="shared" si="392"/>
        <v>3.19</v>
      </c>
      <c r="S126" s="7">
        <f t="shared" si="319"/>
        <v>0.14634146341463417</v>
      </c>
      <c r="T126" s="7">
        <f t="shared" si="320"/>
        <v>0.146763901549681</v>
      </c>
      <c r="U126" s="7">
        <f t="shared" si="321"/>
        <v>0.14634146341463405</v>
      </c>
      <c r="V126" s="7">
        <f t="shared" si="322"/>
        <v>0.1470588235294118</v>
      </c>
      <c r="W126" s="7">
        <f t="shared" si="385"/>
        <v>0.14634146341463405</v>
      </c>
      <c r="X126" s="7">
        <f t="shared" si="386"/>
        <v>0.14634146341463405</v>
      </c>
      <c r="Y126" s="7">
        <f t="shared" si="387"/>
        <v>0.1470588235294118</v>
      </c>
      <c r="AA126" s="3" t="s">
        <v>37</v>
      </c>
      <c r="AB126" s="3" t="s">
        <v>9</v>
      </c>
      <c r="AC126" s="3">
        <f t="shared" si="353"/>
        <v>63.23</v>
      </c>
      <c r="AD126" s="3">
        <f t="shared" si="326"/>
        <v>11.28</v>
      </c>
      <c r="AE126" s="3">
        <f t="shared" si="327"/>
        <v>8.01</v>
      </c>
      <c r="AF126" s="3">
        <f t="shared" si="328"/>
        <v>6.6499999999999995</v>
      </c>
      <c r="AG126" s="3">
        <f t="shared" si="329"/>
        <v>5.0599999999999996</v>
      </c>
      <c r="AH126" s="3">
        <f t="shared" si="330"/>
        <v>4.6399999999999997</v>
      </c>
      <c r="AI126" s="3">
        <f t="shared" si="331"/>
        <v>3.8499999999999996</v>
      </c>
      <c r="AK126" s="3">
        <f t="shared" si="354"/>
        <v>52.5</v>
      </c>
      <c r="AL126" s="3">
        <f t="shared" si="355"/>
        <v>9.36</v>
      </c>
      <c r="AM126" s="3">
        <f t="shared" si="332"/>
        <v>6.65</v>
      </c>
      <c r="AN126" s="3">
        <f t="shared" si="333"/>
        <v>5.51</v>
      </c>
      <c r="AO126" s="3">
        <f t="shared" si="334"/>
        <v>4.2</v>
      </c>
      <c r="AP126" s="3">
        <f t="shared" si="335"/>
        <v>3.85</v>
      </c>
      <c r="AQ126" s="3">
        <f t="shared" si="336"/>
        <v>3.19</v>
      </c>
      <c r="AS126" s="7">
        <f t="shared" si="356"/>
        <v>0.16969792819863982</v>
      </c>
      <c r="AT126" s="7">
        <f t="shared" si="337"/>
        <v>0.17021276595744683</v>
      </c>
      <c r="AU126" s="7">
        <f t="shared" si="338"/>
        <v>0.16978776529338324</v>
      </c>
      <c r="AV126" s="7">
        <f t="shared" si="339"/>
        <v>0.17142857142857137</v>
      </c>
      <c r="AW126" s="7">
        <f t="shared" si="340"/>
        <v>0.1699604743083003</v>
      </c>
      <c r="AX126" s="7">
        <f t="shared" si="341"/>
        <v>0.17025862068965514</v>
      </c>
      <c r="AY126" s="7">
        <f t="shared" si="342"/>
        <v>0.17142857142857137</v>
      </c>
      <c r="BA126" s="3" t="s">
        <v>37</v>
      </c>
      <c r="BB126" s="3" t="s">
        <v>9</v>
      </c>
      <c r="BC126" s="3">
        <f t="shared" si="357"/>
        <v>65.45</v>
      </c>
      <c r="BD126" s="3">
        <f t="shared" si="358"/>
        <v>11.68</v>
      </c>
      <c r="BE126" s="3">
        <f t="shared" si="359"/>
        <v>8.2999999999999989</v>
      </c>
      <c r="BF126" s="3">
        <f t="shared" si="360"/>
        <v>6.89</v>
      </c>
      <c r="BG126" s="3">
        <f t="shared" si="361"/>
        <v>5.24</v>
      </c>
      <c r="BH126" s="3">
        <f t="shared" si="362"/>
        <v>4.8099999999999996</v>
      </c>
      <c r="BI126" s="3">
        <f t="shared" si="363"/>
        <v>3.9899999999999998</v>
      </c>
      <c r="BK126" s="3" t="s">
        <v>37</v>
      </c>
      <c r="BL126" s="3" t="s">
        <v>9</v>
      </c>
      <c r="BM126" s="3">
        <f t="shared" si="364"/>
        <v>67.540000000000006</v>
      </c>
      <c r="BN126" s="3">
        <f t="shared" si="365"/>
        <v>12.05</v>
      </c>
      <c r="BO126" s="3">
        <f t="shared" si="366"/>
        <v>8.57</v>
      </c>
      <c r="BP126" s="3">
        <f t="shared" si="367"/>
        <v>7.11</v>
      </c>
      <c r="BQ126" s="3">
        <f t="shared" si="368"/>
        <v>5.41</v>
      </c>
      <c r="BR126" s="3">
        <f t="shared" si="369"/>
        <v>4.96</v>
      </c>
      <c r="BS126" s="3">
        <f t="shared" si="370"/>
        <v>4.12</v>
      </c>
      <c r="BU126" s="3" t="s">
        <v>37</v>
      </c>
      <c r="BV126" s="3" t="s">
        <v>9</v>
      </c>
      <c r="BW126" s="3">
        <f t="shared" si="371"/>
        <v>70.849999999999994</v>
      </c>
      <c r="BX126" s="3">
        <f t="shared" si="372"/>
        <v>12.64</v>
      </c>
      <c r="BY126" s="3">
        <f t="shared" si="373"/>
        <v>8.99</v>
      </c>
      <c r="BZ126" s="3">
        <f t="shared" si="374"/>
        <v>7.46</v>
      </c>
      <c r="CA126" s="3">
        <f t="shared" si="375"/>
        <v>5.68</v>
      </c>
      <c r="CB126" s="3">
        <f t="shared" si="376"/>
        <v>5.2</v>
      </c>
      <c r="CC126" s="3">
        <f t="shared" si="377"/>
        <v>4.32</v>
      </c>
    </row>
    <row r="127" spans="1:81" x14ac:dyDescent="0.25">
      <c r="A127" s="3" t="s">
        <v>11</v>
      </c>
      <c r="B127" s="3" t="s">
        <v>35</v>
      </c>
      <c r="C127" s="3">
        <f t="shared" si="389"/>
        <v>59.04</v>
      </c>
      <c r="D127" s="3">
        <f t="shared" si="389"/>
        <v>10.53</v>
      </c>
      <c r="E127" s="3">
        <f t="shared" si="389"/>
        <v>7.48</v>
      </c>
      <c r="F127" s="3">
        <f t="shared" si="389"/>
        <v>6.2</v>
      </c>
      <c r="G127" s="3">
        <f t="shared" si="389"/>
        <v>4.72</v>
      </c>
      <c r="H127" s="3">
        <f t="shared" si="389"/>
        <v>4.33</v>
      </c>
      <c r="I127" s="3">
        <f t="shared" si="389"/>
        <v>3.59</v>
      </c>
      <c r="K127" s="3">
        <f t="shared" ref="K127:Q127" si="393">K16</f>
        <v>50.4</v>
      </c>
      <c r="L127" s="3">
        <f t="shared" si="393"/>
        <v>8.99</v>
      </c>
      <c r="M127" s="3">
        <f t="shared" si="393"/>
        <v>6.38</v>
      </c>
      <c r="N127" s="3">
        <f t="shared" si="393"/>
        <v>5.29</v>
      </c>
      <c r="O127" s="3">
        <f t="shared" si="393"/>
        <v>4.03</v>
      </c>
      <c r="P127" s="3">
        <f t="shared" si="393"/>
        <v>3.7</v>
      </c>
      <c r="Q127" s="3">
        <f t="shared" si="393"/>
        <v>3.07</v>
      </c>
      <c r="S127" s="7">
        <f t="shared" si="319"/>
        <v>0.14634146341463417</v>
      </c>
      <c r="T127" s="7">
        <f t="shared" si="320"/>
        <v>0.14624881291547953</v>
      </c>
      <c r="U127" s="7">
        <f t="shared" si="321"/>
        <v>0.1470588235294118</v>
      </c>
      <c r="V127" s="7">
        <f t="shared" si="322"/>
        <v>0.14677419354838717</v>
      </c>
      <c r="W127" s="7">
        <f t="shared" si="385"/>
        <v>0.14618644067796605</v>
      </c>
      <c r="X127" s="7">
        <f t="shared" si="386"/>
        <v>0.14549653579676669</v>
      </c>
      <c r="Y127" s="7">
        <f t="shared" si="387"/>
        <v>0.14484679665738165</v>
      </c>
      <c r="AA127" s="3" t="s">
        <v>11</v>
      </c>
      <c r="AB127" s="3" t="s">
        <v>35</v>
      </c>
      <c r="AC127" s="3">
        <f t="shared" si="353"/>
        <v>60.699999999999996</v>
      </c>
      <c r="AD127" s="3">
        <f t="shared" si="326"/>
        <v>10.83</v>
      </c>
      <c r="AE127" s="3">
        <f t="shared" si="327"/>
        <v>7.6899999999999995</v>
      </c>
      <c r="AF127" s="3">
        <f t="shared" si="328"/>
        <v>6.38</v>
      </c>
      <c r="AG127" s="3">
        <f t="shared" si="329"/>
        <v>4.8599999999999994</v>
      </c>
      <c r="AH127" s="3">
        <f t="shared" si="330"/>
        <v>4.46</v>
      </c>
      <c r="AI127" s="3">
        <f t="shared" si="331"/>
        <v>3.6999999999999997</v>
      </c>
      <c r="AK127" s="3">
        <f t="shared" si="354"/>
        <v>50.4</v>
      </c>
      <c r="AL127" s="3">
        <f t="shared" si="355"/>
        <v>8.99</v>
      </c>
      <c r="AM127" s="3">
        <f t="shared" si="332"/>
        <v>6.38</v>
      </c>
      <c r="AN127" s="3">
        <f t="shared" si="333"/>
        <v>5.29</v>
      </c>
      <c r="AO127" s="3">
        <f t="shared" si="334"/>
        <v>4.03</v>
      </c>
      <c r="AP127" s="3">
        <f t="shared" si="335"/>
        <v>3.7</v>
      </c>
      <c r="AQ127" s="3">
        <f t="shared" si="336"/>
        <v>3.07</v>
      </c>
      <c r="AS127" s="7">
        <f t="shared" si="356"/>
        <v>0.16968698517298186</v>
      </c>
      <c r="AT127" s="7">
        <f t="shared" si="337"/>
        <v>0.16989843028624185</v>
      </c>
      <c r="AU127" s="7">
        <f t="shared" si="338"/>
        <v>0.17035110533159947</v>
      </c>
      <c r="AV127" s="7">
        <f t="shared" si="339"/>
        <v>0.17084639498432597</v>
      </c>
      <c r="AW127" s="7">
        <f t="shared" si="340"/>
        <v>0.17078189300411506</v>
      </c>
      <c r="AX127" s="7">
        <f t="shared" si="341"/>
        <v>0.17040358744394613</v>
      </c>
      <c r="AY127" s="7">
        <f t="shared" si="342"/>
        <v>0.17027027027027031</v>
      </c>
      <c r="BA127" s="3" t="s">
        <v>11</v>
      </c>
      <c r="BB127" s="3" t="s">
        <v>35</v>
      </c>
      <c r="BC127" s="3">
        <f t="shared" si="357"/>
        <v>62.83</v>
      </c>
      <c r="BD127" s="3">
        <f t="shared" si="358"/>
        <v>11.209999999999999</v>
      </c>
      <c r="BE127" s="3">
        <f t="shared" si="359"/>
        <v>7.96</v>
      </c>
      <c r="BF127" s="3">
        <f t="shared" si="360"/>
        <v>6.6099999999999994</v>
      </c>
      <c r="BG127" s="3">
        <f t="shared" si="361"/>
        <v>5.04</v>
      </c>
      <c r="BH127" s="3">
        <f t="shared" si="362"/>
        <v>4.62</v>
      </c>
      <c r="BI127" s="3">
        <f t="shared" si="363"/>
        <v>3.8299999999999996</v>
      </c>
      <c r="BK127" s="3" t="s">
        <v>11</v>
      </c>
      <c r="BL127" s="3" t="s">
        <v>35</v>
      </c>
      <c r="BM127" s="3">
        <f t="shared" si="364"/>
        <v>64.84</v>
      </c>
      <c r="BN127" s="3">
        <f t="shared" si="365"/>
        <v>11.57</v>
      </c>
      <c r="BO127" s="3">
        <f t="shared" si="366"/>
        <v>8.2100000000000009</v>
      </c>
      <c r="BP127" s="3">
        <f t="shared" si="367"/>
        <v>6.82</v>
      </c>
      <c r="BQ127" s="3">
        <f t="shared" si="368"/>
        <v>5.2</v>
      </c>
      <c r="BR127" s="3">
        <f t="shared" si="369"/>
        <v>4.7699999999999996</v>
      </c>
      <c r="BS127" s="3">
        <f t="shared" si="370"/>
        <v>3.95</v>
      </c>
      <c r="BU127" s="3" t="s">
        <v>11</v>
      </c>
      <c r="BV127" s="3" t="s">
        <v>35</v>
      </c>
      <c r="BW127" s="3">
        <f t="shared" si="371"/>
        <v>68.02</v>
      </c>
      <c r="BX127" s="3">
        <f t="shared" si="372"/>
        <v>12.14</v>
      </c>
      <c r="BY127" s="3">
        <f t="shared" si="373"/>
        <v>8.61</v>
      </c>
      <c r="BZ127" s="3">
        <f t="shared" si="374"/>
        <v>7.15</v>
      </c>
      <c r="CA127" s="3">
        <f t="shared" si="375"/>
        <v>5.45</v>
      </c>
      <c r="CB127" s="3">
        <f t="shared" si="376"/>
        <v>5</v>
      </c>
      <c r="CC127" s="3">
        <f t="shared" si="377"/>
        <v>4.1399999999999997</v>
      </c>
    </row>
    <row r="128" spans="1:81" x14ac:dyDescent="0.25">
      <c r="A128" s="3" t="s">
        <v>11</v>
      </c>
      <c r="B128" s="3" t="s">
        <v>36</v>
      </c>
      <c r="C128" s="3">
        <f t="shared" si="389"/>
        <v>61.5</v>
      </c>
      <c r="D128" s="3">
        <f t="shared" si="389"/>
        <v>10.97</v>
      </c>
      <c r="E128" s="3">
        <f t="shared" si="389"/>
        <v>7.79</v>
      </c>
      <c r="F128" s="3">
        <f t="shared" si="389"/>
        <v>6.46</v>
      </c>
      <c r="G128" s="3">
        <f t="shared" si="389"/>
        <v>4.92</v>
      </c>
      <c r="H128" s="3">
        <f t="shared" si="389"/>
        <v>4.51</v>
      </c>
      <c r="I128" s="3">
        <f t="shared" si="389"/>
        <v>3.74</v>
      </c>
      <c r="K128" s="3">
        <f t="shared" ref="K128:Q128" si="394">K17</f>
        <v>52.5</v>
      </c>
      <c r="L128" s="3">
        <f t="shared" si="394"/>
        <v>9.36</v>
      </c>
      <c r="M128" s="3">
        <f t="shared" si="394"/>
        <v>6.65</v>
      </c>
      <c r="N128" s="3">
        <f t="shared" si="394"/>
        <v>5.51</v>
      </c>
      <c r="O128" s="3">
        <f t="shared" si="394"/>
        <v>4.2</v>
      </c>
      <c r="P128" s="3">
        <f t="shared" si="394"/>
        <v>3.85</v>
      </c>
      <c r="Q128" s="3">
        <f t="shared" si="394"/>
        <v>3.19</v>
      </c>
      <c r="S128" s="7">
        <f t="shared" si="319"/>
        <v>0.14634146341463417</v>
      </c>
      <c r="T128" s="7">
        <f t="shared" si="320"/>
        <v>0.146763901549681</v>
      </c>
      <c r="U128" s="7">
        <f t="shared" si="321"/>
        <v>0.14634146341463405</v>
      </c>
      <c r="V128" s="7">
        <f t="shared" si="322"/>
        <v>0.1470588235294118</v>
      </c>
      <c r="W128" s="7">
        <f t="shared" si="385"/>
        <v>0.14634146341463405</v>
      </c>
      <c r="X128" s="7">
        <f t="shared" si="386"/>
        <v>0.14634146341463405</v>
      </c>
      <c r="Y128" s="7">
        <f t="shared" si="387"/>
        <v>0.1470588235294118</v>
      </c>
      <c r="AA128" s="3" t="s">
        <v>11</v>
      </c>
      <c r="AB128" s="3" t="s">
        <v>36</v>
      </c>
      <c r="AC128" s="3">
        <f t="shared" si="353"/>
        <v>63.23</v>
      </c>
      <c r="AD128" s="3">
        <f t="shared" si="326"/>
        <v>11.28</v>
      </c>
      <c r="AE128" s="3">
        <f t="shared" si="327"/>
        <v>8.01</v>
      </c>
      <c r="AF128" s="3">
        <f t="shared" si="328"/>
        <v>6.6499999999999995</v>
      </c>
      <c r="AG128" s="3">
        <f t="shared" si="329"/>
        <v>5.0599999999999996</v>
      </c>
      <c r="AH128" s="3">
        <f t="shared" si="330"/>
        <v>4.6399999999999997</v>
      </c>
      <c r="AI128" s="3">
        <f t="shared" si="331"/>
        <v>3.8499999999999996</v>
      </c>
      <c r="AK128" s="3">
        <f t="shared" si="354"/>
        <v>52.5</v>
      </c>
      <c r="AL128" s="3">
        <f t="shared" si="355"/>
        <v>9.36</v>
      </c>
      <c r="AM128" s="3">
        <f t="shared" si="332"/>
        <v>6.65</v>
      </c>
      <c r="AN128" s="3">
        <f t="shared" si="333"/>
        <v>5.51</v>
      </c>
      <c r="AO128" s="3">
        <f t="shared" si="334"/>
        <v>4.2</v>
      </c>
      <c r="AP128" s="3">
        <f t="shared" si="335"/>
        <v>3.85</v>
      </c>
      <c r="AQ128" s="3">
        <f t="shared" si="336"/>
        <v>3.19</v>
      </c>
      <c r="AS128" s="7">
        <f t="shared" si="356"/>
        <v>0.16969792819863982</v>
      </c>
      <c r="AT128" s="7">
        <f t="shared" si="337"/>
        <v>0.17021276595744683</v>
      </c>
      <c r="AU128" s="7">
        <f t="shared" si="338"/>
        <v>0.16978776529338324</v>
      </c>
      <c r="AV128" s="7">
        <f t="shared" si="339"/>
        <v>0.17142857142857137</v>
      </c>
      <c r="AW128" s="7">
        <f t="shared" si="340"/>
        <v>0.1699604743083003</v>
      </c>
      <c r="AX128" s="7">
        <f t="shared" si="341"/>
        <v>0.17025862068965514</v>
      </c>
      <c r="AY128" s="7">
        <f t="shared" si="342"/>
        <v>0.17142857142857137</v>
      </c>
      <c r="BA128" s="3" t="s">
        <v>11</v>
      </c>
      <c r="BB128" s="3" t="s">
        <v>36</v>
      </c>
      <c r="BC128" s="3">
        <f t="shared" si="357"/>
        <v>65.45</v>
      </c>
      <c r="BD128" s="3">
        <f t="shared" si="358"/>
        <v>11.68</v>
      </c>
      <c r="BE128" s="3">
        <f t="shared" si="359"/>
        <v>8.2999999999999989</v>
      </c>
      <c r="BF128" s="3">
        <f t="shared" si="360"/>
        <v>6.89</v>
      </c>
      <c r="BG128" s="3">
        <f t="shared" si="361"/>
        <v>5.24</v>
      </c>
      <c r="BH128" s="3">
        <f t="shared" si="362"/>
        <v>4.8099999999999996</v>
      </c>
      <c r="BI128" s="3">
        <f t="shared" si="363"/>
        <v>3.9899999999999998</v>
      </c>
      <c r="BK128" s="3" t="s">
        <v>11</v>
      </c>
      <c r="BL128" s="3" t="s">
        <v>36</v>
      </c>
      <c r="BM128" s="3">
        <f t="shared" si="364"/>
        <v>67.540000000000006</v>
      </c>
      <c r="BN128" s="3">
        <f t="shared" si="365"/>
        <v>12.05</v>
      </c>
      <c r="BO128" s="3">
        <f t="shared" si="366"/>
        <v>8.57</v>
      </c>
      <c r="BP128" s="3">
        <f t="shared" si="367"/>
        <v>7.11</v>
      </c>
      <c r="BQ128" s="3">
        <f t="shared" si="368"/>
        <v>5.41</v>
      </c>
      <c r="BR128" s="3">
        <f t="shared" si="369"/>
        <v>4.96</v>
      </c>
      <c r="BS128" s="3">
        <f t="shared" si="370"/>
        <v>4.12</v>
      </c>
      <c r="BU128" s="3" t="s">
        <v>11</v>
      </c>
      <c r="BV128" s="3" t="s">
        <v>36</v>
      </c>
      <c r="BW128" s="3">
        <f t="shared" si="371"/>
        <v>70.849999999999994</v>
      </c>
      <c r="BX128" s="3">
        <f t="shared" si="372"/>
        <v>12.64</v>
      </c>
      <c r="BY128" s="3">
        <f t="shared" si="373"/>
        <v>8.99</v>
      </c>
      <c r="BZ128" s="3">
        <f t="shared" si="374"/>
        <v>7.46</v>
      </c>
      <c r="CA128" s="3">
        <f t="shared" si="375"/>
        <v>5.68</v>
      </c>
      <c r="CB128" s="3">
        <f t="shared" si="376"/>
        <v>5.2</v>
      </c>
      <c r="CC128" s="3">
        <f t="shared" si="377"/>
        <v>4.32</v>
      </c>
    </row>
    <row r="129" spans="1:81" x14ac:dyDescent="0.25">
      <c r="A129" s="3" t="s">
        <v>11</v>
      </c>
      <c r="B129" s="3" t="s">
        <v>3</v>
      </c>
      <c r="C129" s="3">
        <f t="shared" si="389"/>
        <v>29.6</v>
      </c>
      <c r="D129" s="3">
        <f t="shared" si="389"/>
        <v>8.77</v>
      </c>
      <c r="E129" s="3">
        <f t="shared" si="389"/>
        <v>6.23</v>
      </c>
      <c r="F129" s="3">
        <f t="shared" si="389"/>
        <v>5.17</v>
      </c>
      <c r="G129" s="3">
        <f t="shared" si="389"/>
        <v>3.94</v>
      </c>
      <c r="H129" s="3">
        <f t="shared" si="389"/>
        <v>3.61</v>
      </c>
      <c r="I129" s="3">
        <f t="shared" si="389"/>
        <v>2.99</v>
      </c>
      <c r="K129" s="3">
        <f t="shared" ref="K129:Q129" si="395">K18</f>
        <v>25.27</v>
      </c>
      <c r="L129" s="3">
        <f t="shared" si="395"/>
        <v>7.49</v>
      </c>
      <c r="M129" s="3">
        <f t="shared" si="395"/>
        <v>5.32</v>
      </c>
      <c r="N129" s="3">
        <f t="shared" si="395"/>
        <v>4.41</v>
      </c>
      <c r="O129" s="3">
        <f t="shared" si="395"/>
        <v>3.36</v>
      </c>
      <c r="P129" s="3">
        <f t="shared" si="395"/>
        <v>3.08</v>
      </c>
      <c r="Q129" s="3">
        <f t="shared" si="395"/>
        <v>2.56</v>
      </c>
      <c r="S129" s="7">
        <f t="shared" si="319"/>
        <v>0.14628378378378382</v>
      </c>
      <c r="T129" s="7">
        <f t="shared" si="320"/>
        <v>0.14595210946408199</v>
      </c>
      <c r="U129" s="7">
        <f t="shared" si="321"/>
        <v>0.1460674157303371</v>
      </c>
      <c r="V129" s="7">
        <f t="shared" si="322"/>
        <v>0.14700193423597674</v>
      </c>
      <c r="W129" s="7">
        <f t="shared" si="385"/>
        <v>0.14720812182741116</v>
      </c>
      <c r="X129" s="7">
        <f t="shared" si="386"/>
        <v>0.14681440443213289</v>
      </c>
      <c r="Y129" s="7">
        <f t="shared" si="387"/>
        <v>0.14381270903010035</v>
      </c>
      <c r="AA129" s="3" t="s">
        <v>11</v>
      </c>
      <c r="AB129" s="3" t="s">
        <v>3</v>
      </c>
      <c r="AC129" s="3">
        <f t="shared" si="353"/>
        <v>30.430000000000003</v>
      </c>
      <c r="AD129" s="3">
        <f t="shared" si="326"/>
        <v>9.02</v>
      </c>
      <c r="AE129" s="3">
        <f t="shared" si="327"/>
        <v>6.41</v>
      </c>
      <c r="AF129" s="3">
        <f t="shared" si="328"/>
        <v>5.3199999999999994</v>
      </c>
      <c r="AG129" s="3">
        <f t="shared" si="329"/>
        <v>4.0599999999999996</v>
      </c>
      <c r="AH129" s="3">
        <f t="shared" si="330"/>
        <v>3.7199999999999998</v>
      </c>
      <c r="AI129" s="3">
        <f t="shared" si="331"/>
        <v>3.0799999999999996</v>
      </c>
      <c r="AK129" s="3">
        <f t="shared" si="354"/>
        <v>25.27</v>
      </c>
      <c r="AL129" s="3">
        <f t="shared" si="355"/>
        <v>7.49</v>
      </c>
      <c r="AM129" s="3">
        <f t="shared" si="332"/>
        <v>5.32</v>
      </c>
      <c r="AN129" s="3">
        <f t="shared" si="333"/>
        <v>4.41</v>
      </c>
      <c r="AO129" s="3">
        <f t="shared" si="334"/>
        <v>3.36</v>
      </c>
      <c r="AP129" s="3">
        <f t="shared" si="335"/>
        <v>3.08</v>
      </c>
      <c r="AQ129" s="3">
        <f t="shared" si="336"/>
        <v>2.56</v>
      </c>
      <c r="AS129" s="7">
        <f t="shared" si="356"/>
        <v>0.16956950377916535</v>
      </c>
      <c r="AT129" s="7">
        <f t="shared" si="337"/>
        <v>0.16962305986696224</v>
      </c>
      <c r="AU129" s="7">
        <f t="shared" si="338"/>
        <v>0.17004680187207488</v>
      </c>
      <c r="AV129" s="7">
        <f t="shared" si="339"/>
        <v>0.17105263157894723</v>
      </c>
      <c r="AW129" s="7">
        <f t="shared" si="340"/>
        <v>0.17241379310344818</v>
      </c>
      <c r="AX129" s="7">
        <f t="shared" si="341"/>
        <v>0.17204301075268813</v>
      </c>
      <c r="AY129" s="7">
        <f t="shared" si="342"/>
        <v>0.16883116883116867</v>
      </c>
      <c r="BA129" s="3" t="s">
        <v>11</v>
      </c>
      <c r="BB129" s="3" t="s">
        <v>3</v>
      </c>
      <c r="BC129" s="3">
        <f t="shared" si="357"/>
        <v>31.5</v>
      </c>
      <c r="BD129" s="3">
        <f t="shared" si="358"/>
        <v>9.34</v>
      </c>
      <c r="BE129" s="3">
        <f t="shared" si="359"/>
        <v>6.64</v>
      </c>
      <c r="BF129" s="3">
        <f t="shared" si="360"/>
        <v>5.51</v>
      </c>
      <c r="BG129" s="3">
        <f t="shared" si="361"/>
        <v>4.21</v>
      </c>
      <c r="BH129" s="3">
        <f t="shared" si="362"/>
        <v>3.86</v>
      </c>
      <c r="BI129" s="3">
        <f t="shared" si="363"/>
        <v>3.19</v>
      </c>
      <c r="BK129" s="3" t="s">
        <v>11</v>
      </c>
      <c r="BL129" s="3" t="s">
        <v>3</v>
      </c>
      <c r="BM129" s="3">
        <f t="shared" si="364"/>
        <v>32.51</v>
      </c>
      <c r="BN129" s="3">
        <f t="shared" si="365"/>
        <v>9.64</v>
      </c>
      <c r="BO129" s="3">
        <f t="shared" si="366"/>
        <v>6.85</v>
      </c>
      <c r="BP129" s="3">
        <f t="shared" si="367"/>
        <v>5.69</v>
      </c>
      <c r="BQ129" s="3">
        <f t="shared" si="368"/>
        <v>4.34</v>
      </c>
      <c r="BR129" s="3">
        <f t="shared" si="369"/>
        <v>3.98</v>
      </c>
      <c r="BS129" s="3">
        <f t="shared" si="370"/>
        <v>3.29</v>
      </c>
      <c r="BU129" s="3" t="s">
        <v>11</v>
      </c>
      <c r="BV129" s="3" t="s">
        <v>3</v>
      </c>
      <c r="BW129" s="3">
        <f t="shared" si="371"/>
        <v>34.1</v>
      </c>
      <c r="BX129" s="3">
        <f t="shared" si="372"/>
        <v>10.11</v>
      </c>
      <c r="BY129" s="3">
        <f t="shared" si="373"/>
        <v>7.19</v>
      </c>
      <c r="BZ129" s="3">
        <f t="shared" si="374"/>
        <v>5.97</v>
      </c>
      <c r="CA129" s="3">
        <f t="shared" si="375"/>
        <v>4.55</v>
      </c>
      <c r="CB129" s="3">
        <f t="shared" si="376"/>
        <v>4.18</v>
      </c>
      <c r="CC129" s="3">
        <f t="shared" si="377"/>
        <v>3.45</v>
      </c>
    </row>
    <row r="130" spans="1:81" x14ac:dyDescent="0.25">
      <c r="A130" s="3" t="s">
        <v>11</v>
      </c>
      <c r="B130" s="3" t="s">
        <v>9</v>
      </c>
      <c r="C130" s="3">
        <f t="shared" si="389"/>
        <v>29.6</v>
      </c>
      <c r="D130" s="3">
        <f t="shared" si="389"/>
        <v>8.77</v>
      </c>
      <c r="E130" s="3">
        <f t="shared" si="389"/>
        <v>6.23</v>
      </c>
      <c r="F130" s="3">
        <f t="shared" si="389"/>
        <v>5.17</v>
      </c>
      <c r="G130" s="3">
        <f t="shared" si="389"/>
        <v>3.94</v>
      </c>
      <c r="H130" s="3">
        <f t="shared" si="389"/>
        <v>3.61</v>
      </c>
      <c r="I130" s="3">
        <f t="shared" si="389"/>
        <v>2.99</v>
      </c>
      <c r="K130" s="3">
        <f t="shared" ref="K130:Q130" si="396">K19</f>
        <v>25.27</v>
      </c>
      <c r="L130" s="3">
        <f t="shared" si="396"/>
        <v>7.49</v>
      </c>
      <c r="M130" s="3">
        <f t="shared" si="396"/>
        <v>5.32</v>
      </c>
      <c r="N130" s="3">
        <f t="shared" si="396"/>
        <v>4.41</v>
      </c>
      <c r="O130" s="3">
        <f t="shared" si="396"/>
        <v>3.36</v>
      </c>
      <c r="P130" s="3">
        <f t="shared" si="396"/>
        <v>3.08</v>
      </c>
      <c r="Q130" s="3">
        <f t="shared" si="396"/>
        <v>2.56</v>
      </c>
      <c r="S130" s="7">
        <f t="shared" si="319"/>
        <v>0.14628378378378382</v>
      </c>
      <c r="T130" s="7">
        <f t="shared" si="320"/>
        <v>0.14595210946408199</v>
      </c>
      <c r="U130" s="7">
        <f t="shared" si="321"/>
        <v>0.1460674157303371</v>
      </c>
      <c r="V130" s="7">
        <f t="shared" si="322"/>
        <v>0.14700193423597674</v>
      </c>
      <c r="W130" s="7">
        <f t="shared" si="385"/>
        <v>0.14720812182741116</v>
      </c>
      <c r="X130" s="7">
        <f t="shared" si="386"/>
        <v>0.14681440443213289</v>
      </c>
      <c r="Y130" s="7">
        <f t="shared" si="387"/>
        <v>0.14381270903010035</v>
      </c>
      <c r="AA130" s="3" t="s">
        <v>11</v>
      </c>
      <c r="AB130" s="3" t="s">
        <v>9</v>
      </c>
      <c r="AC130" s="3">
        <f t="shared" si="353"/>
        <v>30.430000000000003</v>
      </c>
      <c r="AD130" s="3">
        <f t="shared" si="326"/>
        <v>9.02</v>
      </c>
      <c r="AE130" s="3">
        <f t="shared" si="327"/>
        <v>6.41</v>
      </c>
      <c r="AF130" s="3">
        <f t="shared" si="328"/>
        <v>5.3199999999999994</v>
      </c>
      <c r="AG130" s="3">
        <f t="shared" si="329"/>
        <v>4.0599999999999996</v>
      </c>
      <c r="AH130" s="3">
        <f t="shared" si="330"/>
        <v>3.7199999999999998</v>
      </c>
      <c r="AI130" s="3">
        <f t="shared" si="331"/>
        <v>3.0799999999999996</v>
      </c>
      <c r="AK130" s="3">
        <f t="shared" si="354"/>
        <v>25.27</v>
      </c>
      <c r="AL130" s="3">
        <f t="shared" si="355"/>
        <v>7.49</v>
      </c>
      <c r="AM130" s="3">
        <f t="shared" si="332"/>
        <v>5.32</v>
      </c>
      <c r="AN130" s="3">
        <f t="shared" si="333"/>
        <v>4.41</v>
      </c>
      <c r="AO130" s="3">
        <f t="shared" si="334"/>
        <v>3.36</v>
      </c>
      <c r="AP130" s="3">
        <f t="shared" si="335"/>
        <v>3.08</v>
      </c>
      <c r="AQ130" s="3">
        <f t="shared" si="336"/>
        <v>2.56</v>
      </c>
      <c r="AS130" s="7">
        <f t="shared" si="356"/>
        <v>0.16956950377916535</v>
      </c>
      <c r="AT130" s="7">
        <f t="shared" si="337"/>
        <v>0.16962305986696224</v>
      </c>
      <c r="AU130" s="7">
        <f t="shared" si="338"/>
        <v>0.17004680187207488</v>
      </c>
      <c r="AV130" s="7">
        <f t="shared" si="339"/>
        <v>0.17105263157894723</v>
      </c>
      <c r="AW130" s="7">
        <f t="shared" si="340"/>
        <v>0.17241379310344818</v>
      </c>
      <c r="AX130" s="7">
        <f t="shared" si="341"/>
        <v>0.17204301075268813</v>
      </c>
      <c r="AY130" s="7">
        <f t="shared" si="342"/>
        <v>0.16883116883116867</v>
      </c>
      <c r="BA130" s="3" t="s">
        <v>11</v>
      </c>
      <c r="BB130" s="3" t="s">
        <v>9</v>
      </c>
      <c r="BC130" s="3">
        <f t="shared" si="357"/>
        <v>31.5</v>
      </c>
      <c r="BD130" s="3">
        <f t="shared" si="358"/>
        <v>9.34</v>
      </c>
      <c r="BE130" s="3">
        <f t="shared" si="359"/>
        <v>6.64</v>
      </c>
      <c r="BF130" s="3">
        <f t="shared" si="360"/>
        <v>5.51</v>
      </c>
      <c r="BG130" s="3">
        <f t="shared" si="361"/>
        <v>4.21</v>
      </c>
      <c r="BH130" s="3">
        <f t="shared" si="362"/>
        <v>3.86</v>
      </c>
      <c r="BI130" s="3">
        <f t="shared" si="363"/>
        <v>3.19</v>
      </c>
      <c r="BK130" s="3" t="s">
        <v>11</v>
      </c>
      <c r="BL130" s="3" t="s">
        <v>9</v>
      </c>
      <c r="BM130" s="3">
        <f t="shared" si="364"/>
        <v>32.51</v>
      </c>
      <c r="BN130" s="3">
        <f t="shared" si="365"/>
        <v>9.64</v>
      </c>
      <c r="BO130" s="3">
        <f t="shared" si="366"/>
        <v>6.85</v>
      </c>
      <c r="BP130" s="3">
        <f t="shared" si="367"/>
        <v>5.69</v>
      </c>
      <c r="BQ130" s="3">
        <f t="shared" si="368"/>
        <v>4.34</v>
      </c>
      <c r="BR130" s="3">
        <f t="shared" si="369"/>
        <v>3.98</v>
      </c>
      <c r="BS130" s="3">
        <f t="shared" si="370"/>
        <v>3.29</v>
      </c>
      <c r="BU130" s="3" t="s">
        <v>11</v>
      </c>
      <c r="BV130" s="3" t="s">
        <v>9</v>
      </c>
      <c r="BW130" s="3">
        <f t="shared" si="371"/>
        <v>34.1</v>
      </c>
      <c r="BX130" s="3">
        <f t="shared" si="372"/>
        <v>10.11</v>
      </c>
      <c r="BY130" s="3">
        <f t="shared" si="373"/>
        <v>7.19</v>
      </c>
      <c r="BZ130" s="3">
        <f t="shared" si="374"/>
        <v>5.97</v>
      </c>
      <c r="CA130" s="3">
        <f t="shared" si="375"/>
        <v>4.55</v>
      </c>
      <c r="CB130" s="3">
        <f t="shared" si="376"/>
        <v>4.18</v>
      </c>
      <c r="CC130" s="3">
        <f t="shared" si="377"/>
        <v>3.45</v>
      </c>
    </row>
    <row r="131" spans="1:81" x14ac:dyDescent="0.25">
      <c r="A131" s="3" t="s">
        <v>11</v>
      </c>
      <c r="B131" s="3" t="s">
        <v>37</v>
      </c>
      <c r="C131" s="3">
        <f t="shared" si="389"/>
        <v>61.5</v>
      </c>
      <c r="D131" s="3">
        <f t="shared" si="389"/>
        <v>10.97</v>
      </c>
      <c r="E131" s="3">
        <f t="shared" si="389"/>
        <v>7.79</v>
      </c>
      <c r="F131" s="3">
        <f t="shared" si="389"/>
        <v>6.46</v>
      </c>
      <c r="G131" s="3">
        <f t="shared" si="389"/>
        <v>4.92</v>
      </c>
      <c r="H131" s="3">
        <f t="shared" si="389"/>
        <v>4.51</v>
      </c>
      <c r="I131" s="3">
        <f t="shared" si="389"/>
        <v>3.74</v>
      </c>
      <c r="K131" s="3">
        <f t="shared" ref="K131:Q131" si="397">K20</f>
        <v>52.5</v>
      </c>
      <c r="L131" s="3">
        <f t="shared" si="397"/>
        <v>9.36</v>
      </c>
      <c r="M131" s="3">
        <f t="shared" si="397"/>
        <v>6.65</v>
      </c>
      <c r="N131" s="3">
        <f t="shared" si="397"/>
        <v>5.51</v>
      </c>
      <c r="O131" s="3">
        <f t="shared" si="397"/>
        <v>4.2</v>
      </c>
      <c r="P131" s="3">
        <f t="shared" si="397"/>
        <v>3.85</v>
      </c>
      <c r="Q131" s="3">
        <f t="shared" si="397"/>
        <v>3.19</v>
      </c>
      <c r="S131" s="7">
        <f t="shared" si="319"/>
        <v>0.14634146341463417</v>
      </c>
      <c r="T131" s="7">
        <f t="shared" si="320"/>
        <v>0.146763901549681</v>
      </c>
      <c r="U131" s="7">
        <f t="shared" si="321"/>
        <v>0.14634146341463405</v>
      </c>
      <c r="V131" s="7">
        <f t="shared" si="322"/>
        <v>0.1470588235294118</v>
      </c>
      <c r="W131" s="7">
        <f t="shared" si="385"/>
        <v>0.14634146341463405</v>
      </c>
      <c r="X131" s="7">
        <f t="shared" si="386"/>
        <v>0.14634146341463405</v>
      </c>
      <c r="Y131" s="7">
        <f t="shared" si="387"/>
        <v>0.1470588235294118</v>
      </c>
      <c r="AA131" s="3" t="s">
        <v>11</v>
      </c>
      <c r="AB131" s="3" t="s">
        <v>37</v>
      </c>
      <c r="AC131" s="3">
        <f t="shared" si="353"/>
        <v>63.23</v>
      </c>
      <c r="AD131" s="3">
        <f t="shared" si="326"/>
        <v>11.28</v>
      </c>
      <c r="AE131" s="3">
        <f t="shared" si="327"/>
        <v>8.01</v>
      </c>
      <c r="AF131" s="3">
        <f t="shared" si="328"/>
        <v>6.6499999999999995</v>
      </c>
      <c r="AG131" s="3">
        <f t="shared" si="329"/>
        <v>5.0599999999999996</v>
      </c>
      <c r="AH131" s="3">
        <f t="shared" si="330"/>
        <v>4.6399999999999997</v>
      </c>
      <c r="AI131" s="3">
        <f t="shared" si="331"/>
        <v>3.8499999999999996</v>
      </c>
      <c r="AK131" s="3">
        <f t="shared" si="354"/>
        <v>52.5</v>
      </c>
      <c r="AL131" s="3">
        <f t="shared" si="355"/>
        <v>9.36</v>
      </c>
      <c r="AM131" s="3">
        <f t="shared" si="332"/>
        <v>6.65</v>
      </c>
      <c r="AN131" s="3">
        <f t="shared" si="333"/>
        <v>5.51</v>
      </c>
      <c r="AO131" s="3">
        <f t="shared" si="334"/>
        <v>4.2</v>
      </c>
      <c r="AP131" s="3">
        <f t="shared" si="335"/>
        <v>3.85</v>
      </c>
      <c r="AQ131" s="3">
        <f t="shared" si="336"/>
        <v>3.19</v>
      </c>
      <c r="AS131" s="7">
        <f t="shared" si="356"/>
        <v>0.16969792819863982</v>
      </c>
      <c r="AT131" s="7">
        <f t="shared" si="337"/>
        <v>0.17021276595744683</v>
      </c>
      <c r="AU131" s="7">
        <f t="shared" si="338"/>
        <v>0.16978776529338324</v>
      </c>
      <c r="AV131" s="7">
        <f t="shared" si="339"/>
        <v>0.17142857142857137</v>
      </c>
      <c r="AW131" s="7">
        <f t="shared" si="340"/>
        <v>0.1699604743083003</v>
      </c>
      <c r="AX131" s="7">
        <f t="shared" si="341"/>
        <v>0.17025862068965514</v>
      </c>
      <c r="AY131" s="7">
        <f t="shared" si="342"/>
        <v>0.17142857142857137</v>
      </c>
      <c r="BA131" s="3" t="s">
        <v>11</v>
      </c>
      <c r="BB131" s="3" t="s">
        <v>37</v>
      </c>
      <c r="BC131" s="3">
        <f t="shared" si="357"/>
        <v>65.45</v>
      </c>
      <c r="BD131" s="3">
        <f t="shared" si="358"/>
        <v>11.68</v>
      </c>
      <c r="BE131" s="3">
        <f t="shared" si="359"/>
        <v>8.2999999999999989</v>
      </c>
      <c r="BF131" s="3">
        <f t="shared" si="360"/>
        <v>6.89</v>
      </c>
      <c r="BG131" s="3">
        <f t="shared" si="361"/>
        <v>5.24</v>
      </c>
      <c r="BH131" s="3">
        <f t="shared" si="362"/>
        <v>4.8099999999999996</v>
      </c>
      <c r="BI131" s="3">
        <f t="shared" si="363"/>
        <v>3.9899999999999998</v>
      </c>
      <c r="BK131" s="3" t="s">
        <v>11</v>
      </c>
      <c r="BL131" s="3" t="s">
        <v>37</v>
      </c>
      <c r="BM131" s="3">
        <f t="shared" si="364"/>
        <v>67.540000000000006</v>
      </c>
      <c r="BN131" s="3">
        <f t="shared" si="365"/>
        <v>12.05</v>
      </c>
      <c r="BO131" s="3">
        <f t="shared" si="366"/>
        <v>8.57</v>
      </c>
      <c r="BP131" s="3">
        <f t="shared" si="367"/>
        <v>7.11</v>
      </c>
      <c r="BQ131" s="3">
        <f t="shared" si="368"/>
        <v>5.41</v>
      </c>
      <c r="BR131" s="3">
        <f t="shared" si="369"/>
        <v>4.96</v>
      </c>
      <c r="BS131" s="3">
        <f t="shared" si="370"/>
        <v>4.12</v>
      </c>
      <c r="BU131" s="3" t="s">
        <v>11</v>
      </c>
      <c r="BV131" s="3" t="s">
        <v>37</v>
      </c>
      <c r="BW131" s="3">
        <f t="shared" si="371"/>
        <v>70.849999999999994</v>
      </c>
      <c r="BX131" s="3">
        <f t="shared" si="372"/>
        <v>12.64</v>
      </c>
      <c r="BY131" s="3">
        <f t="shared" si="373"/>
        <v>8.99</v>
      </c>
      <c r="BZ131" s="3">
        <f t="shared" si="374"/>
        <v>7.46</v>
      </c>
      <c r="CA131" s="3">
        <f t="shared" si="375"/>
        <v>5.68</v>
      </c>
      <c r="CB131" s="3">
        <f t="shared" si="376"/>
        <v>5.2</v>
      </c>
      <c r="CC131" s="3">
        <f t="shared" si="377"/>
        <v>4.32</v>
      </c>
    </row>
    <row r="132" spans="1:81" x14ac:dyDescent="0.25">
      <c r="A132" s="3" t="s">
        <v>1</v>
      </c>
      <c r="B132" s="3" t="s">
        <v>35</v>
      </c>
      <c r="C132" s="3">
        <f t="shared" si="389"/>
        <v>31.08</v>
      </c>
      <c r="D132" s="3">
        <f t="shared" si="389"/>
        <v>9.2100000000000009</v>
      </c>
      <c r="E132" s="3">
        <f t="shared" si="389"/>
        <v>6.54</v>
      </c>
      <c r="F132" s="3">
        <f t="shared" si="389"/>
        <v>5.42</v>
      </c>
      <c r="G132" s="3">
        <f t="shared" si="389"/>
        <v>4.13</v>
      </c>
      <c r="H132" s="3">
        <f t="shared" si="389"/>
        <v>3.79</v>
      </c>
      <c r="I132" s="3">
        <f t="shared" si="389"/>
        <v>3.14</v>
      </c>
      <c r="K132" s="3">
        <f t="shared" ref="K132:Q132" si="398">K21</f>
        <v>26.53</v>
      </c>
      <c r="L132" s="3">
        <f t="shared" si="398"/>
        <v>7.86</v>
      </c>
      <c r="M132" s="3">
        <f t="shared" si="398"/>
        <v>5.59</v>
      </c>
      <c r="N132" s="3">
        <f t="shared" si="398"/>
        <v>4.63</v>
      </c>
      <c r="O132" s="3">
        <f t="shared" si="398"/>
        <v>3.53</v>
      </c>
      <c r="P132" s="3">
        <f t="shared" si="398"/>
        <v>3.23</v>
      </c>
      <c r="Q132" s="3">
        <f t="shared" si="398"/>
        <v>2.68</v>
      </c>
      <c r="S132" s="7">
        <f t="shared" si="319"/>
        <v>0.14639639639639634</v>
      </c>
      <c r="T132" s="7">
        <f t="shared" si="320"/>
        <v>0.14657980456026065</v>
      </c>
      <c r="U132" s="7">
        <f t="shared" si="321"/>
        <v>0.14525993883792054</v>
      </c>
      <c r="V132" s="7">
        <f t="shared" si="322"/>
        <v>0.14575645756457567</v>
      </c>
      <c r="W132" s="7">
        <f t="shared" si="385"/>
        <v>0.1452784503631962</v>
      </c>
      <c r="X132" s="7">
        <f t="shared" si="386"/>
        <v>0.14775725593667544</v>
      </c>
      <c r="Y132" s="7">
        <f t="shared" si="387"/>
        <v>0.14649681528662417</v>
      </c>
      <c r="AA132" s="3" t="s">
        <v>1</v>
      </c>
      <c r="AB132" s="3" t="s">
        <v>35</v>
      </c>
      <c r="AC132" s="3">
        <f t="shared" si="353"/>
        <v>31.96</v>
      </c>
      <c r="AD132" s="3">
        <f t="shared" si="326"/>
        <v>9.4700000000000006</v>
      </c>
      <c r="AE132" s="3">
        <f t="shared" si="327"/>
        <v>6.7299999999999995</v>
      </c>
      <c r="AF132" s="3">
        <f t="shared" si="328"/>
        <v>5.58</v>
      </c>
      <c r="AG132" s="3">
        <f t="shared" si="329"/>
        <v>4.25</v>
      </c>
      <c r="AH132" s="3">
        <f t="shared" si="330"/>
        <v>3.9</v>
      </c>
      <c r="AI132" s="3">
        <f t="shared" si="331"/>
        <v>3.23</v>
      </c>
      <c r="AK132" s="3">
        <f t="shared" si="354"/>
        <v>26.53</v>
      </c>
      <c r="AL132" s="3">
        <f t="shared" si="355"/>
        <v>7.86</v>
      </c>
      <c r="AM132" s="3">
        <f t="shared" si="332"/>
        <v>5.59</v>
      </c>
      <c r="AN132" s="3">
        <f t="shared" si="333"/>
        <v>4.63</v>
      </c>
      <c r="AO132" s="3">
        <f t="shared" si="334"/>
        <v>3.53</v>
      </c>
      <c r="AP132" s="3">
        <f t="shared" si="335"/>
        <v>3.23</v>
      </c>
      <c r="AQ132" s="3">
        <f t="shared" si="336"/>
        <v>2.68</v>
      </c>
      <c r="AS132" s="7">
        <f t="shared" si="356"/>
        <v>0.1698998748435544</v>
      </c>
      <c r="AT132" s="7">
        <f t="shared" si="337"/>
        <v>0.17001055966209089</v>
      </c>
      <c r="AU132" s="7">
        <f t="shared" si="338"/>
        <v>0.1693907875185735</v>
      </c>
      <c r="AV132" s="7">
        <f t="shared" si="339"/>
        <v>0.17025089605734767</v>
      </c>
      <c r="AW132" s="7">
        <f t="shared" si="340"/>
        <v>0.16941176470588237</v>
      </c>
      <c r="AX132" s="7">
        <f t="shared" si="341"/>
        <v>0.17179487179487174</v>
      </c>
      <c r="AY132" s="7">
        <f t="shared" si="342"/>
        <v>0.1702786377708978</v>
      </c>
      <c r="BA132" s="3" t="s">
        <v>1</v>
      </c>
      <c r="BB132" s="3" t="s">
        <v>35</v>
      </c>
      <c r="BC132" s="3">
        <f t="shared" si="357"/>
        <v>33.08</v>
      </c>
      <c r="BD132" s="3">
        <f t="shared" si="358"/>
        <v>9.81</v>
      </c>
      <c r="BE132" s="3">
        <f t="shared" si="359"/>
        <v>6.97</v>
      </c>
      <c r="BF132" s="3">
        <f t="shared" si="360"/>
        <v>5.7799999999999994</v>
      </c>
      <c r="BG132" s="3">
        <f t="shared" si="361"/>
        <v>4.3999999999999995</v>
      </c>
      <c r="BH132" s="3">
        <f t="shared" si="362"/>
        <v>4.04</v>
      </c>
      <c r="BI132" s="3">
        <f t="shared" si="363"/>
        <v>3.3499999999999996</v>
      </c>
      <c r="BK132" s="3" t="s">
        <v>1</v>
      </c>
      <c r="BL132" s="3" t="s">
        <v>35</v>
      </c>
      <c r="BM132" s="3">
        <f t="shared" si="364"/>
        <v>34.14</v>
      </c>
      <c r="BN132" s="3">
        <f t="shared" si="365"/>
        <v>10.119999999999999</v>
      </c>
      <c r="BO132" s="3">
        <f t="shared" si="366"/>
        <v>7.19</v>
      </c>
      <c r="BP132" s="3">
        <f t="shared" si="367"/>
        <v>5.96</v>
      </c>
      <c r="BQ132" s="3">
        <f t="shared" si="368"/>
        <v>4.54</v>
      </c>
      <c r="BR132" s="3">
        <f t="shared" si="369"/>
        <v>4.17</v>
      </c>
      <c r="BS132" s="3">
        <f t="shared" si="370"/>
        <v>3.46</v>
      </c>
      <c r="BU132" s="3" t="s">
        <v>1</v>
      </c>
      <c r="BV132" s="3" t="s">
        <v>35</v>
      </c>
      <c r="BW132" s="3">
        <f t="shared" si="371"/>
        <v>35.81</v>
      </c>
      <c r="BX132" s="3">
        <f t="shared" si="372"/>
        <v>10.62</v>
      </c>
      <c r="BY132" s="3">
        <f t="shared" si="373"/>
        <v>7.54</v>
      </c>
      <c r="BZ132" s="3">
        <f t="shared" si="374"/>
        <v>6.25</v>
      </c>
      <c r="CA132" s="3">
        <f t="shared" si="375"/>
        <v>4.76</v>
      </c>
      <c r="CB132" s="3">
        <f t="shared" si="376"/>
        <v>4.37</v>
      </c>
      <c r="CC132" s="3">
        <f t="shared" si="377"/>
        <v>3.63</v>
      </c>
    </row>
    <row r="133" spans="1:81" x14ac:dyDescent="0.25">
      <c r="A133" s="3" t="s">
        <v>1</v>
      </c>
      <c r="B133" s="3" t="s">
        <v>36</v>
      </c>
      <c r="C133" s="3">
        <f t="shared" si="389"/>
        <v>49.2</v>
      </c>
      <c r="D133" s="3">
        <f t="shared" si="389"/>
        <v>10.09</v>
      </c>
      <c r="E133" s="3">
        <f t="shared" si="389"/>
        <v>7.17</v>
      </c>
      <c r="F133" s="3">
        <f t="shared" si="389"/>
        <v>5.94</v>
      </c>
      <c r="G133" s="3">
        <f t="shared" si="389"/>
        <v>4.53</v>
      </c>
      <c r="H133" s="3">
        <f t="shared" si="389"/>
        <v>4.1500000000000004</v>
      </c>
      <c r="I133" s="3">
        <f t="shared" si="389"/>
        <v>3.44</v>
      </c>
      <c r="K133" s="3">
        <f t="shared" ref="K133:Q133" si="399">K22</f>
        <v>42</v>
      </c>
      <c r="L133" s="3">
        <f t="shared" si="399"/>
        <v>8.61</v>
      </c>
      <c r="M133" s="3">
        <f t="shared" si="399"/>
        <v>6.12</v>
      </c>
      <c r="N133" s="3">
        <f t="shared" si="399"/>
        <v>5.07</v>
      </c>
      <c r="O133" s="3">
        <f t="shared" si="399"/>
        <v>3.86</v>
      </c>
      <c r="P133" s="3">
        <f t="shared" si="399"/>
        <v>3.54</v>
      </c>
      <c r="Q133" s="3">
        <f t="shared" si="399"/>
        <v>2.94</v>
      </c>
      <c r="S133" s="7">
        <f t="shared" si="319"/>
        <v>0.14634146341463417</v>
      </c>
      <c r="T133" s="7">
        <f t="shared" si="320"/>
        <v>0.14667988107036678</v>
      </c>
      <c r="U133" s="7">
        <f t="shared" si="321"/>
        <v>0.14644351464435146</v>
      </c>
      <c r="V133" s="7">
        <f t="shared" si="322"/>
        <v>0.14646464646464652</v>
      </c>
      <c r="W133" s="7">
        <f t="shared" si="385"/>
        <v>0.14790286975717448</v>
      </c>
      <c r="X133" s="7">
        <f t="shared" si="386"/>
        <v>0.14698795180722901</v>
      </c>
      <c r="Y133" s="7">
        <f t="shared" si="387"/>
        <v>0.14534883720930236</v>
      </c>
      <c r="AA133" s="3" t="s">
        <v>1</v>
      </c>
      <c r="AB133" s="3" t="s">
        <v>36</v>
      </c>
      <c r="AC133" s="3">
        <f t="shared" si="353"/>
        <v>50.58</v>
      </c>
      <c r="AD133" s="3">
        <f t="shared" si="326"/>
        <v>10.379999999999999</v>
      </c>
      <c r="AE133" s="3">
        <f t="shared" si="327"/>
        <v>7.38</v>
      </c>
      <c r="AF133" s="3">
        <f t="shared" si="328"/>
        <v>6.1099999999999994</v>
      </c>
      <c r="AG133" s="3">
        <f t="shared" si="329"/>
        <v>4.66</v>
      </c>
      <c r="AH133" s="3">
        <f t="shared" si="330"/>
        <v>4.2699999999999996</v>
      </c>
      <c r="AI133" s="3">
        <f t="shared" si="331"/>
        <v>3.5399999999999996</v>
      </c>
      <c r="AK133" s="3">
        <f t="shared" si="354"/>
        <v>42</v>
      </c>
      <c r="AL133" s="3">
        <f t="shared" si="355"/>
        <v>8.61</v>
      </c>
      <c r="AM133" s="3">
        <f t="shared" si="332"/>
        <v>6.12</v>
      </c>
      <c r="AN133" s="3">
        <f t="shared" si="333"/>
        <v>5.07</v>
      </c>
      <c r="AO133" s="3">
        <f t="shared" si="334"/>
        <v>3.86</v>
      </c>
      <c r="AP133" s="3">
        <f t="shared" si="335"/>
        <v>3.54</v>
      </c>
      <c r="AQ133" s="3">
        <f t="shared" si="336"/>
        <v>2.94</v>
      </c>
      <c r="AS133" s="7">
        <f t="shared" si="356"/>
        <v>0.16963226571767498</v>
      </c>
      <c r="AT133" s="7">
        <f t="shared" si="337"/>
        <v>0.17052023121387283</v>
      </c>
      <c r="AU133" s="7">
        <f t="shared" si="338"/>
        <v>0.1707317073170731</v>
      </c>
      <c r="AV133" s="7">
        <f t="shared" si="339"/>
        <v>0.17021276595744672</v>
      </c>
      <c r="AW133" s="7">
        <f t="shared" si="340"/>
        <v>0.1716738197424893</v>
      </c>
      <c r="AX133" s="7">
        <f t="shared" si="341"/>
        <v>0.17096018735362983</v>
      </c>
      <c r="AY133" s="7">
        <f t="shared" si="342"/>
        <v>0.1694915254237287</v>
      </c>
      <c r="BA133" s="3" t="s">
        <v>1</v>
      </c>
      <c r="BB133" s="3" t="s">
        <v>36</v>
      </c>
      <c r="BC133" s="3">
        <f t="shared" si="357"/>
        <v>52.36</v>
      </c>
      <c r="BD133" s="3">
        <f t="shared" si="358"/>
        <v>10.75</v>
      </c>
      <c r="BE133" s="3">
        <f t="shared" si="359"/>
        <v>7.64</v>
      </c>
      <c r="BF133" s="3">
        <f t="shared" si="360"/>
        <v>6.33</v>
      </c>
      <c r="BG133" s="3">
        <f t="shared" si="361"/>
        <v>4.83</v>
      </c>
      <c r="BH133" s="3">
        <f t="shared" si="362"/>
        <v>4.42</v>
      </c>
      <c r="BI133" s="3">
        <f t="shared" si="363"/>
        <v>3.67</v>
      </c>
      <c r="BK133" s="3" t="s">
        <v>1</v>
      </c>
      <c r="BL133" s="3" t="s">
        <v>36</v>
      </c>
      <c r="BM133" s="3">
        <f t="shared" si="364"/>
        <v>54.04</v>
      </c>
      <c r="BN133" s="3">
        <f t="shared" si="365"/>
        <v>11.09</v>
      </c>
      <c r="BO133" s="3">
        <f t="shared" si="366"/>
        <v>7.88</v>
      </c>
      <c r="BP133" s="3">
        <f t="shared" si="367"/>
        <v>6.53</v>
      </c>
      <c r="BQ133" s="3">
        <f t="shared" si="368"/>
        <v>4.9800000000000004</v>
      </c>
      <c r="BR133" s="3">
        <f t="shared" si="369"/>
        <v>4.5599999999999996</v>
      </c>
      <c r="BS133" s="3">
        <f t="shared" si="370"/>
        <v>3.79</v>
      </c>
      <c r="BU133" s="3" t="s">
        <v>1</v>
      </c>
      <c r="BV133" s="3" t="s">
        <v>36</v>
      </c>
      <c r="BW133" s="3">
        <f t="shared" si="371"/>
        <v>56.69</v>
      </c>
      <c r="BX133" s="3">
        <f t="shared" si="372"/>
        <v>11.63</v>
      </c>
      <c r="BY133" s="3">
        <f t="shared" si="373"/>
        <v>8.27</v>
      </c>
      <c r="BZ133" s="3">
        <f t="shared" si="374"/>
        <v>6.85</v>
      </c>
      <c r="CA133" s="3">
        <f t="shared" si="375"/>
        <v>5.22</v>
      </c>
      <c r="CB133" s="3">
        <f t="shared" si="376"/>
        <v>4.78</v>
      </c>
      <c r="CC133" s="3">
        <f t="shared" si="377"/>
        <v>3.98</v>
      </c>
    </row>
    <row r="134" spans="1:81" x14ac:dyDescent="0.25">
      <c r="A134" s="3" t="s">
        <v>1</v>
      </c>
      <c r="B134" s="3" t="s">
        <v>3</v>
      </c>
      <c r="C134" s="3">
        <f t="shared" ref="C134:I143" si="400">ROUND(C23*(1-$B$112),2)</f>
        <v>28.12</v>
      </c>
      <c r="D134" s="3">
        <f t="shared" si="400"/>
        <v>8.34</v>
      </c>
      <c r="E134" s="3">
        <f t="shared" si="400"/>
        <v>5.92</v>
      </c>
      <c r="F134" s="3">
        <f t="shared" si="400"/>
        <v>4.91</v>
      </c>
      <c r="G134" s="3">
        <f t="shared" si="400"/>
        <v>3.74</v>
      </c>
      <c r="H134" s="3">
        <f t="shared" si="400"/>
        <v>3.43</v>
      </c>
      <c r="I134" s="3">
        <f t="shared" si="400"/>
        <v>2.84</v>
      </c>
      <c r="K134" s="3">
        <f t="shared" ref="K134:Q134" si="401">K23</f>
        <v>24.01</v>
      </c>
      <c r="L134" s="3">
        <f t="shared" si="401"/>
        <v>7.12</v>
      </c>
      <c r="M134" s="3">
        <f t="shared" si="401"/>
        <v>5.05</v>
      </c>
      <c r="N134" s="3">
        <f t="shared" si="401"/>
        <v>4.1900000000000004</v>
      </c>
      <c r="O134" s="3">
        <f t="shared" si="401"/>
        <v>3.19</v>
      </c>
      <c r="P134" s="3">
        <f t="shared" si="401"/>
        <v>2.93</v>
      </c>
      <c r="Q134" s="3">
        <f t="shared" si="401"/>
        <v>2.4300000000000002</v>
      </c>
      <c r="S134" s="7">
        <f t="shared" si="319"/>
        <v>0.14615931721194875</v>
      </c>
      <c r="T134" s="7">
        <f t="shared" si="320"/>
        <v>0.1462829736211031</v>
      </c>
      <c r="U134" s="7">
        <f t="shared" si="321"/>
        <v>0.14695945945945943</v>
      </c>
      <c r="V134" s="7">
        <f t="shared" si="322"/>
        <v>0.14663951120162932</v>
      </c>
      <c r="W134" s="7">
        <f t="shared" si="385"/>
        <v>0.1470588235294118</v>
      </c>
      <c r="X134" s="7">
        <f t="shared" si="386"/>
        <v>0.14577259475218662</v>
      </c>
      <c r="Y134" s="7">
        <f t="shared" si="387"/>
        <v>0.14436619718309851</v>
      </c>
      <c r="AA134" s="3" t="s">
        <v>1</v>
      </c>
      <c r="AB134" s="3" t="s">
        <v>3</v>
      </c>
      <c r="AC134" s="3">
        <f t="shared" si="353"/>
        <v>28.91</v>
      </c>
      <c r="AD134" s="3">
        <f t="shared" si="326"/>
        <v>8.58</v>
      </c>
      <c r="AE134" s="3">
        <f t="shared" si="327"/>
        <v>6.09</v>
      </c>
      <c r="AF134" s="3">
        <f t="shared" si="328"/>
        <v>5.05</v>
      </c>
      <c r="AG134" s="3">
        <f t="shared" si="329"/>
        <v>3.8499999999999996</v>
      </c>
      <c r="AH134" s="3">
        <f t="shared" si="330"/>
        <v>3.53</v>
      </c>
      <c r="AI134" s="3">
        <f t="shared" si="331"/>
        <v>2.92</v>
      </c>
      <c r="AK134" s="3">
        <f t="shared" si="354"/>
        <v>24.01</v>
      </c>
      <c r="AL134" s="3">
        <f t="shared" si="355"/>
        <v>7.12</v>
      </c>
      <c r="AM134" s="3">
        <f t="shared" si="332"/>
        <v>5.05</v>
      </c>
      <c r="AN134" s="3">
        <f t="shared" si="333"/>
        <v>4.1900000000000004</v>
      </c>
      <c r="AO134" s="3">
        <f t="shared" si="334"/>
        <v>3.19</v>
      </c>
      <c r="AP134" s="3">
        <f t="shared" si="335"/>
        <v>2.93</v>
      </c>
      <c r="AQ134" s="3">
        <f t="shared" si="336"/>
        <v>2.4300000000000002</v>
      </c>
      <c r="AS134" s="7">
        <f t="shared" si="356"/>
        <v>0.16949152542372881</v>
      </c>
      <c r="AT134" s="7">
        <f t="shared" si="337"/>
        <v>0.17016317016317017</v>
      </c>
      <c r="AU134" s="7">
        <f t="shared" si="338"/>
        <v>0.17077175697865354</v>
      </c>
      <c r="AV134" s="7">
        <f t="shared" si="339"/>
        <v>0.17029702970297023</v>
      </c>
      <c r="AW134" s="7">
        <f t="shared" si="340"/>
        <v>0.17142857142857137</v>
      </c>
      <c r="AX134" s="7">
        <f t="shared" si="341"/>
        <v>0.16997167138810187</v>
      </c>
      <c r="AY134" s="7">
        <f t="shared" si="342"/>
        <v>0.16780821917808209</v>
      </c>
      <c r="BA134" s="3" t="s">
        <v>1</v>
      </c>
      <c r="BB134" s="3" t="s">
        <v>3</v>
      </c>
      <c r="BC134" s="3">
        <f t="shared" si="357"/>
        <v>29.930000000000003</v>
      </c>
      <c r="BD134" s="3">
        <f t="shared" si="358"/>
        <v>8.89</v>
      </c>
      <c r="BE134" s="3">
        <f t="shared" si="359"/>
        <v>6.31</v>
      </c>
      <c r="BF134" s="3">
        <f t="shared" si="360"/>
        <v>5.2299999999999995</v>
      </c>
      <c r="BG134" s="3">
        <f t="shared" si="361"/>
        <v>3.9899999999999998</v>
      </c>
      <c r="BH134" s="3">
        <f t="shared" si="362"/>
        <v>3.6599999999999997</v>
      </c>
      <c r="BI134" s="3">
        <f t="shared" si="363"/>
        <v>3.03</v>
      </c>
      <c r="BK134" s="3" t="s">
        <v>1</v>
      </c>
      <c r="BL134" s="3" t="s">
        <v>3</v>
      </c>
      <c r="BM134" s="3">
        <f t="shared" si="364"/>
        <v>30.89</v>
      </c>
      <c r="BN134" s="3">
        <f t="shared" si="365"/>
        <v>9.17</v>
      </c>
      <c r="BO134" s="3">
        <f t="shared" si="366"/>
        <v>6.51</v>
      </c>
      <c r="BP134" s="3">
        <f t="shared" si="367"/>
        <v>5.4</v>
      </c>
      <c r="BQ134" s="3">
        <f t="shared" si="368"/>
        <v>4.12</v>
      </c>
      <c r="BR134" s="3">
        <f t="shared" si="369"/>
        <v>3.78</v>
      </c>
      <c r="BS134" s="3">
        <f t="shared" si="370"/>
        <v>3.13</v>
      </c>
      <c r="BU134" s="3" t="s">
        <v>1</v>
      </c>
      <c r="BV134" s="3" t="s">
        <v>3</v>
      </c>
      <c r="BW134" s="3">
        <f t="shared" si="371"/>
        <v>32.4</v>
      </c>
      <c r="BX134" s="3">
        <f t="shared" si="372"/>
        <v>9.6199999999999992</v>
      </c>
      <c r="BY134" s="3">
        <f t="shared" si="373"/>
        <v>6.83</v>
      </c>
      <c r="BZ134" s="3">
        <f t="shared" si="374"/>
        <v>5.66</v>
      </c>
      <c r="CA134" s="3">
        <f t="shared" si="375"/>
        <v>4.32</v>
      </c>
      <c r="CB134" s="3">
        <f t="shared" si="376"/>
        <v>3.97</v>
      </c>
      <c r="CC134" s="3">
        <f t="shared" si="377"/>
        <v>3.28</v>
      </c>
    </row>
    <row r="135" spans="1:81" x14ac:dyDescent="0.25">
      <c r="A135" s="3" t="s">
        <v>1</v>
      </c>
      <c r="B135" s="3" t="s">
        <v>9</v>
      </c>
      <c r="C135" s="3">
        <f t="shared" si="400"/>
        <v>28.12</v>
      </c>
      <c r="D135" s="3">
        <f t="shared" si="400"/>
        <v>8.34</v>
      </c>
      <c r="E135" s="3">
        <f t="shared" si="400"/>
        <v>5.92</v>
      </c>
      <c r="F135" s="3">
        <f t="shared" si="400"/>
        <v>4.91</v>
      </c>
      <c r="G135" s="3">
        <f t="shared" si="400"/>
        <v>3.74</v>
      </c>
      <c r="H135" s="3">
        <f t="shared" si="400"/>
        <v>3.43</v>
      </c>
      <c r="I135" s="3">
        <f t="shared" si="400"/>
        <v>2.84</v>
      </c>
      <c r="K135" s="3">
        <f t="shared" ref="K135:Q135" si="402">K24</f>
        <v>24.01</v>
      </c>
      <c r="L135" s="3">
        <f t="shared" si="402"/>
        <v>7.12</v>
      </c>
      <c r="M135" s="3">
        <f t="shared" si="402"/>
        <v>5.05</v>
      </c>
      <c r="N135" s="3">
        <f t="shared" si="402"/>
        <v>4.1900000000000004</v>
      </c>
      <c r="O135" s="3">
        <f t="shared" si="402"/>
        <v>3.19</v>
      </c>
      <c r="P135" s="3">
        <f t="shared" si="402"/>
        <v>2.93</v>
      </c>
      <c r="Q135" s="3">
        <f t="shared" si="402"/>
        <v>2.4300000000000002</v>
      </c>
      <c r="S135" s="7">
        <f t="shared" si="319"/>
        <v>0.14615931721194875</v>
      </c>
      <c r="T135" s="7">
        <f t="shared" si="320"/>
        <v>0.1462829736211031</v>
      </c>
      <c r="U135" s="7">
        <f t="shared" si="321"/>
        <v>0.14695945945945943</v>
      </c>
      <c r="V135" s="7">
        <f t="shared" si="322"/>
        <v>0.14663951120162932</v>
      </c>
      <c r="W135" s="7">
        <f t="shared" si="385"/>
        <v>0.1470588235294118</v>
      </c>
      <c r="X135" s="7">
        <f t="shared" si="386"/>
        <v>0.14577259475218662</v>
      </c>
      <c r="Y135" s="7">
        <f t="shared" si="387"/>
        <v>0.14436619718309851</v>
      </c>
      <c r="AA135" s="3" t="s">
        <v>1</v>
      </c>
      <c r="AB135" s="3" t="s">
        <v>9</v>
      </c>
      <c r="AC135" s="3">
        <f t="shared" si="353"/>
        <v>28.91</v>
      </c>
      <c r="AD135" s="3">
        <f t="shared" si="326"/>
        <v>8.58</v>
      </c>
      <c r="AE135" s="3">
        <f t="shared" si="327"/>
        <v>6.09</v>
      </c>
      <c r="AF135" s="3">
        <f t="shared" si="328"/>
        <v>5.05</v>
      </c>
      <c r="AG135" s="3">
        <f t="shared" si="329"/>
        <v>3.8499999999999996</v>
      </c>
      <c r="AH135" s="3">
        <f t="shared" si="330"/>
        <v>3.53</v>
      </c>
      <c r="AI135" s="3">
        <f t="shared" si="331"/>
        <v>2.92</v>
      </c>
      <c r="AK135" s="3">
        <f t="shared" si="354"/>
        <v>24.01</v>
      </c>
      <c r="AL135" s="3">
        <f t="shared" si="355"/>
        <v>7.12</v>
      </c>
      <c r="AM135" s="3">
        <f t="shared" si="332"/>
        <v>5.05</v>
      </c>
      <c r="AN135" s="3">
        <f t="shared" si="333"/>
        <v>4.1900000000000004</v>
      </c>
      <c r="AO135" s="3">
        <f t="shared" si="334"/>
        <v>3.19</v>
      </c>
      <c r="AP135" s="3">
        <f t="shared" si="335"/>
        <v>2.93</v>
      </c>
      <c r="AQ135" s="3">
        <f t="shared" si="336"/>
        <v>2.4300000000000002</v>
      </c>
      <c r="AS135" s="7">
        <f t="shared" si="356"/>
        <v>0.16949152542372881</v>
      </c>
      <c r="AT135" s="7">
        <f t="shared" si="337"/>
        <v>0.17016317016317017</v>
      </c>
      <c r="AU135" s="7">
        <f t="shared" si="338"/>
        <v>0.17077175697865354</v>
      </c>
      <c r="AV135" s="7">
        <f t="shared" si="339"/>
        <v>0.17029702970297023</v>
      </c>
      <c r="AW135" s="7">
        <f t="shared" si="340"/>
        <v>0.17142857142857137</v>
      </c>
      <c r="AX135" s="7">
        <f t="shared" si="341"/>
        <v>0.16997167138810187</v>
      </c>
      <c r="AY135" s="7">
        <f t="shared" si="342"/>
        <v>0.16780821917808209</v>
      </c>
      <c r="BA135" s="3" t="s">
        <v>1</v>
      </c>
      <c r="BB135" s="3" t="s">
        <v>9</v>
      </c>
      <c r="BC135" s="3">
        <f t="shared" si="357"/>
        <v>29.930000000000003</v>
      </c>
      <c r="BD135" s="3">
        <f t="shared" si="358"/>
        <v>8.89</v>
      </c>
      <c r="BE135" s="3">
        <f t="shared" si="359"/>
        <v>6.31</v>
      </c>
      <c r="BF135" s="3">
        <f t="shared" si="360"/>
        <v>5.2299999999999995</v>
      </c>
      <c r="BG135" s="3">
        <f t="shared" si="361"/>
        <v>3.9899999999999998</v>
      </c>
      <c r="BH135" s="3">
        <f t="shared" si="362"/>
        <v>3.6599999999999997</v>
      </c>
      <c r="BI135" s="3">
        <f t="shared" si="363"/>
        <v>3.03</v>
      </c>
      <c r="BK135" s="3" t="s">
        <v>1</v>
      </c>
      <c r="BL135" s="3" t="s">
        <v>9</v>
      </c>
      <c r="BM135" s="3">
        <f t="shared" si="364"/>
        <v>30.89</v>
      </c>
      <c r="BN135" s="3">
        <f t="shared" si="365"/>
        <v>9.17</v>
      </c>
      <c r="BO135" s="3">
        <f t="shared" si="366"/>
        <v>6.51</v>
      </c>
      <c r="BP135" s="3">
        <f t="shared" si="367"/>
        <v>5.4</v>
      </c>
      <c r="BQ135" s="3">
        <f t="shared" si="368"/>
        <v>4.12</v>
      </c>
      <c r="BR135" s="3">
        <f t="shared" si="369"/>
        <v>3.78</v>
      </c>
      <c r="BS135" s="3">
        <f t="shared" si="370"/>
        <v>3.13</v>
      </c>
      <c r="BU135" s="3" t="s">
        <v>1</v>
      </c>
      <c r="BV135" s="3" t="s">
        <v>9</v>
      </c>
      <c r="BW135" s="3">
        <f t="shared" si="371"/>
        <v>32.4</v>
      </c>
      <c r="BX135" s="3">
        <f t="shared" si="372"/>
        <v>9.6199999999999992</v>
      </c>
      <c r="BY135" s="3">
        <f t="shared" si="373"/>
        <v>6.83</v>
      </c>
      <c r="BZ135" s="3">
        <f t="shared" si="374"/>
        <v>5.66</v>
      </c>
      <c r="CA135" s="3">
        <f t="shared" si="375"/>
        <v>4.32</v>
      </c>
      <c r="CB135" s="3">
        <f t="shared" si="376"/>
        <v>3.97</v>
      </c>
      <c r="CC135" s="3">
        <f t="shared" si="377"/>
        <v>3.28</v>
      </c>
    </row>
    <row r="136" spans="1:81" x14ac:dyDescent="0.25">
      <c r="A136" s="3" t="s">
        <v>1</v>
      </c>
      <c r="B136" s="3" t="s">
        <v>34</v>
      </c>
      <c r="C136" s="3">
        <f t="shared" si="400"/>
        <v>39.36</v>
      </c>
      <c r="D136" s="3">
        <f t="shared" si="400"/>
        <v>9.65</v>
      </c>
      <c r="E136" s="3">
        <f t="shared" si="400"/>
        <v>6.86</v>
      </c>
      <c r="F136" s="3">
        <f t="shared" si="400"/>
        <v>5.68</v>
      </c>
      <c r="G136" s="3">
        <f t="shared" si="400"/>
        <v>4.33</v>
      </c>
      <c r="H136" s="3">
        <f t="shared" si="400"/>
        <v>3.97</v>
      </c>
      <c r="I136" s="3">
        <f t="shared" si="400"/>
        <v>3.29</v>
      </c>
      <c r="K136" s="3">
        <f t="shared" ref="K136:Q136" si="403">K25</f>
        <v>33.6</v>
      </c>
      <c r="L136" s="3">
        <f t="shared" si="403"/>
        <v>8.24</v>
      </c>
      <c r="M136" s="3">
        <f t="shared" si="403"/>
        <v>5.85</v>
      </c>
      <c r="N136" s="3">
        <f t="shared" si="403"/>
        <v>4.8499999999999996</v>
      </c>
      <c r="O136" s="3">
        <f t="shared" si="403"/>
        <v>3.7</v>
      </c>
      <c r="P136" s="3">
        <f t="shared" si="403"/>
        <v>3.39</v>
      </c>
      <c r="Q136" s="3">
        <f t="shared" si="403"/>
        <v>2.81</v>
      </c>
      <c r="S136" s="7">
        <f t="shared" si="319"/>
        <v>0.14634146341463405</v>
      </c>
      <c r="T136" s="7">
        <f t="shared" si="320"/>
        <v>0.14611398963730571</v>
      </c>
      <c r="U136" s="7">
        <f t="shared" si="321"/>
        <v>0.14723032069970854</v>
      </c>
      <c r="V136" s="7">
        <f t="shared" si="322"/>
        <v>0.14612676056338025</v>
      </c>
      <c r="W136" s="7">
        <f t="shared" si="385"/>
        <v>0.14549653579676669</v>
      </c>
      <c r="X136" s="7">
        <f t="shared" si="386"/>
        <v>0.146095717884131</v>
      </c>
      <c r="Y136" s="7">
        <f t="shared" si="387"/>
        <v>0.14589665653495443</v>
      </c>
      <c r="AA136" s="3" t="s">
        <v>1</v>
      </c>
      <c r="AB136" s="3" t="s">
        <v>34</v>
      </c>
      <c r="AC136" s="3">
        <f t="shared" si="353"/>
        <v>40.47</v>
      </c>
      <c r="AD136" s="3">
        <f t="shared" si="326"/>
        <v>9.93</v>
      </c>
      <c r="AE136" s="3">
        <f t="shared" si="327"/>
        <v>7.06</v>
      </c>
      <c r="AF136" s="3">
        <f t="shared" si="328"/>
        <v>5.84</v>
      </c>
      <c r="AG136" s="3">
        <f t="shared" si="329"/>
        <v>4.46</v>
      </c>
      <c r="AH136" s="3">
        <f t="shared" si="330"/>
        <v>4.09</v>
      </c>
      <c r="AI136" s="3">
        <f t="shared" si="331"/>
        <v>3.3899999999999997</v>
      </c>
      <c r="AK136" s="3">
        <f t="shared" si="354"/>
        <v>33.6</v>
      </c>
      <c r="AL136" s="3">
        <f t="shared" si="355"/>
        <v>8.24</v>
      </c>
      <c r="AM136" s="3">
        <f t="shared" si="332"/>
        <v>5.85</v>
      </c>
      <c r="AN136" s="3">
        <f t="shared" si="333"/>
        <v>4.8499999999999996</v>
      </c>
      <c r="AO136" s="3">
        <f t="shared" si="334"/>
        <v>3.7</v>
      </c>
      <c r="AP136" s="3">
        <f t="shared" si="335"/>
        <v>3.39</v>
      </c>
      <c r="AQ136" s="3">
        <f t="shared" si="336"/>
        <v>2.81</v>
      </c>
      <c r="AS136" s="7">
        <f t="shared" si="356"/>
        <v>0.16975537435137134</v>
      </c>
      <c r="AT136" s="7">
        <f t="shared" si="337"/>
        <v>0.17019133937562936</v>
      </c>
      <c r="AU136" s="7">
        <f t="shared" si="338"/>
        <v>0.17138810198300281</v>
      </c>
      <c r="AV136" s="7">
        <f t="shared" si="339"/>
        <v>0.16952054794520555</v>
      </c>
      <c r="AW136" s="7">
        <f t="shared" si="340"/>
        <v>0.17040358744394613</v>
      </c>
      <c r="AX136" s="7">
        <f t="shared" si="341"/>
        <v>0.17114914425427863</v>
      </c>
      <c r="AY136" s="7">
        <f t="shared" si="342"/>
        <v>0.17109144542772847</v>
      </c>
      <c r="BA136" s="3" t="s">
        <v>1</v>
      </c>
      <c r="BB136" s="3" t="s">
        <v>34</v>
      </c>
      <c r="BC136" s="3">
        <f t="shared" si="357"/>
        <v>41.89</v>
      </c>
      <c r="BD136" s="3">
        <f t="shared" si="358"/>
        <v>10.28</v>
      </c>
      <c r="BE136" s="3">
        <f t="shared" si="359"/>
        <v>7.31</v>
      </c>
      <c r="BF136" s="3">
        <f t="shared" si="360"/>
        <v>6.05</v>
      </c>
      <c r="BG136" s="3">
        <f t="shared" si="361"/>
        <v>4.62</v>
      </c>
      <c r="BH136" s="3">
        <f t="shared" si="362"/>
        <v>4.24</v>
      </c>
      <c r="BI136" s="3">
        <f t="shared" si="363"/>
        <v>3.51</v>
      </c>
      <c r="BK136" s="3" t="s">
        <v>1</v>
      </c>
      <c r="BL136" s="3" t="s">
        <v>34</v>
      </c>
      <c r="BM136" s="3">
        <f t="shared" si="364"/>
        <v>43.23</v>
      </c>
      <c r="BN136" s="3">
        <f t="shared" si="365"/>
        <v>10.61</v>
      </c>
      <c r="BO136" s="3">
        <f t="shared" si="366"/>
        <v>7.54</v>
      </c>
      <c r="BP136" s="3">
        <f t="shared" si="367"/>
        <v>6.24</v>
      </c>
      <c r="BQ136" s="3">
        <f t="shared" si="368"/>
        <v>4.7699999999999996</v>
      </c>
      <c r="BR136" s="3">
        <f t="shared" si="369"/>
        <v>4.38</v>
      </c>
      <c r="BS136" s="3">
        <f t="shared" si="370"/>
        <v>3.62</v>
      </c>
      <c r="BU136" s="3" t="s">
        <v>1</v>
      </c>
      <c r="BV136" s="3" t="s">
        <v>34</v>
      </c>
      <c r="BW136" s="3">
        <f t="shared" si="371"/>
        <v>45.35</v>
      </c>
      <c r="BX136" s="3">
        <f t="shared" si="372"/>
        <v>11.13</v>
      </c>
      <c r="BY136" s="3">
        <f t="shared" si="373"/>
        <v>7.91</v>
      </c>
      <c r="BZ136" s="3">
        <f t="shared" si="374"/>
        <v>6.55</v>
      </c>
      <c r="CA136" s="3">
        <f t="shared" si="375"/>
        <v>5</v>
      </c>
      <c r="CB136" s="3">
        <f t="shared" si="376"/>
        <v>4.59</v>
      </c>
      <c r="CC136" s="3">
        <f t="shared" si="377"/>
        <v>3.8</v>
      </c>
    </row>
    <row r="137" spans="1:81" x14ac:dyDescent="0.25">
      <c r="A137" s="3" t="s">
        <v>1</v>
      </c>
      <c r="B137" s="3" t="s">
        <v>11</v>
      </c>
      <c r="C137" s="3">
        <f t="shared" si="400"/>
        <v>29.6</v>
      </c>
      <c r="D137" s="3">
        <f t="shared" si="400"/>
        <v>8.77</v>
      </c>
      <c r="E137" s="3">
        <f t="shared" si="400"/>
        <v>6.23</v>
      </c>
      <c r="F137" s="3">
        <f t="shared" si="400"/>
        <v>5.17</v>
      </c>
      <c r="G137" s="3">
        <f t="shared" si="400"/>
        <v>3.94</v>
      </c>
      <c r="H137" s="3">
        <f t="shared" si="400"/>
        <v>3.61</v>
      </c>
      <c r="I137" s="3">
        <f t="shared" si="400"/>
        <v>2.99</v>
      </c>
      <c r="K137" s="3">
        <f t="shared" ref="K137:Q137" si="404">K26</f>
        <v>25.27</v>
      </c>
      <c r="L137" s="3">
        <f t="shared" si="404"/>
        <v>7.49</v>
      </c>
      <c r="M137" s="3">
        <f t="shared" si="404"/>
        <v>5.32</v>
      </c>
      <c r="N137" s="3">
        <f t="shared" si="404"/>
        <v>4.41</v>
      </c>
      <c r="O137" s="3">
        <f t="shared" si="404"/>
        <v>3.36</v>
      </c>
      <c r="P137" s="3">
        <f t="shared" si="404"/>
        <v>3.08</v>
      </c>
      <c r="Q137" s="3">
        <f t="shared" si="404"/>
        <v>2.56</v>
      </c>
      <c r="S137" s="7">
        <f t="shared" si="319"/>
        <v>0.14628378378378382</v>
      </c>
      <c r="T137" s="7">
        <f t="shared" si="320"/>
        <v>0.14595210946408199</v>
      </c>
      <c r="U137" s="7">
        <f t="shared" si="321"/>
        <v>0.1460674157303371</v>
      </c>
      <c r="V137" s="7">
        <f t="shared" si="322"/>
        <v>0.14700193423597674</v>
      </c>
      <c r="W137" s="7">
        <f t="shared" si="385"/>
        <v>0.14720812182741116</v>
      </c>
      <c r="X137" s="7">
        <f t="shared" si="386"/>
        <v>0.14681440443213289</v>
      </c>
      <c r="Y137" s="7">
        <f t="shared" si="387"/>
        <v>0.14381270903010035</v>
      </c>
      <c r="AA137" s="3" t="s">
        <v>1</v>
      </c>
      <c r="AB137" s="3" t="s">
        <v>11</v>
      </c>
      <c r="AC137" s="3">
        <f t="shared" si="353"/>
        <v>30.430000000000003</v>
      </c>
      <c r="AD137" s="3">
        <f t="shared" si="326"/>
        <v>9.02</v>
      </c>
      <c r="AE137" s="3">
        <f t="shared" si="327"/>
        <v>6.41</v>
      </c>
      <c r="AF137" s="3">
        <f t="shared" si="328"/>
        <v>5.3199999999999994</v>
      </c>
      <c r="AG137" s="3">
        <f t="shared" si="329"/>
        <v>4.0599999999999996</v>
      </c>
      <c r="AH137" s="3">
        <f t="shared" si="330"/>
        <v>3.7199999999999998</v>
      </c>
      <c r="AI137" s="3">
        <f t="shared" si="331"/>
        <v>3.0799999999999996</v>
      </c>
      <c r="AK137" s="3">
        <f t="shared" si="354"/>
        <v>25.27</v>
      </c>
      <c r="AL137" s="3">
        <f t="shared" si="355"/>
        <v>7.49</v>
      </c>
      <c r="AM137" s="3">
        <f t="shared" si="332"/>
        <v>5.32</v>
      </c>
      <c r="AN137" s="3">
        <f t="shared" si="333"/>
        <v>4.41</v>
      </c>
      <c r="AO137" s="3">
        <f t="shared" si="334"/>
        <v>3.36</v>
      </c>
      <c r="AP137" s="3">
        <f t="shared" si="335"/>
        <v>3.08</v>
      </c>
      <c r="AQ137" s="3">
        <f t="shared" si="336"/>
        <v>2.56</v>
      </c>
      <c r="AS137" s="7">
        <f t="shared" si="356"/>
        <v>0.16956950377916535</v>
      </c>
      <c r="AT137" s="7">
        <f t="shared" si="337"/>
        <v>0.16962305986696224</v>
      </c>
      <c r="AU137" s="7">
        <f t="shared" si="338"/>
        <v>0.17004680187207488</v>
      </c>
      <c r="AV137" s="7">
        <f t="shared" si="339"/>
        <v>0.17105263157894723</v>
      </c>
      <c r="AW137" s="7">
        <f t="shared" si="340"/>
        <v>0.17241379310344818</v>
      </c>
      <c r="AX137" s="7">
        <f t="shared" si="341"/>
        <v>0.17204301075268813</v>
      </c>
      <c r="AY137" s="7">
        <f t="shared" si="342"/>
        <v>0.16883116883116867</v>
      </c>
      <c r="BA137" s="3" t="s">
        <v>1</v>
      </c>
      <c r="BB137" s="3" t="s">
        <v>11</v>
      </c>
      <c r="BC137" s="3">
        <f t="shared" si="357"/>
        <v>31.5</v>
      </c>
      <c r="BD137" s="3">
        <f t="shared" si="358"/>
        <v>9.34</v>
      </c>
      <c r="BE137" s="3">
        <f t="shared" si="359"/>
        <v>6.64</v>
      </c>
      <c r="BF137" s="3">
        <f t="shared" si="360"/>
        <v>5.51</v>
      </c>
      <c r="BG137" s="3">
        <f t="shared" si="361"/>
        <v>4.21</v>
      </c>
      <c r="BH137" s="3">
        <f t="shared" si="362"/>
        <v>3.86</v>
      </c>
      <c r="BI137" s="3">
        <f t="shared" si="363"/>
        <v>3.19</v>
      </c>
      <c r="BK137" s="3" t="s">
        <v>1</v>
      </c>
      <c r="BL137" s="3" t="s">
        <v>11</v>
      </c>
      <c r="BM137" s="3">
        <f t="shared" si="364"/>
        <v>32.51</v>
      </c>
      <c r="BN137" s="3">
        <f t="shared" si="365"/>
        <v>9.64</v>
      </c>
      <c r="BO137" s="3">
        <f t="shared" si="366"/>
        <v>6.85</v>
      </c>
      <c r="BP137" s="3">
        <f t="shared" si="367"/>
        <v>5.69</v>
      </c>
      <c r="BQ137" s="3">
        <f t="shared" si="368"/>
        <v>4.34</v>
      </c>
      <c r="BR137" s="3">
        <f t="shared" si="369"/>
        <v>3.98</v>
      </c>
      <c r="BS137" s="3">
        <f t="shared" si="370"/>
        <v>3.29</v>
      </c>
      <c r="BU137" s="3" t="s">
        <v>1</v>
      </c>
      <c r="BV137" s="3" t="s">
        <v>11</v>
      </c>
      <c r="BW137" s="3">
        <f t="shared" si="371"/>
        <v>34.1</v>
      </c>
      <c r="BX137" s="3">
        <f t="shared" si="372"/>
        <v>10.11</v>
      </c>
      <c r="BY137" s="3">
        <f t="shared" si="373"/>
        <v>7.19</v>
      </c>
      <c r="BZ137" s="3">
        <f t="shared" si="374"/>
        <v>5.97</v>
      </c>
      <c r="CA137" s="3">
        <f t="shared" si="375"/>
        <v>4.55</v>
      </c>
      <c r="CB137" s="3">
        <f t="shared" si="376"/>
        <v>4.18</v>
      </c>
      <c r="CC137" s="3">
        <f t="shared" si="377"/>
        <v>3.45</v>
      </c>
    </row>
    <row r="138" spans="1:81" x14ac:dyDescent="0.25">
      <c r="A138" s="3" t="s">
        <v>1</v>
      </c>
      <c r="B138" s="3" t="s">
        <v>1</v>
      </c>
      <c r="C138" s="3">
        <f t="shared" si="400"/>
        <v>26.65</v>
      </c>
      <c r="D138" s="3">
        <f t="shared" si="400"/>
        <v>5.72</v>
      </c>
      <c r="E138" s="3">
        <f t="shared" si="400"/>
        <v>3.26</v>
      </c>
      <c r="F138" s="3">
        <f t="shared" si="400"/>
        <v>2.66</v>
      </c>
      <c r="G138" s="3">
        <f t="shared" si="400"/>
        <v>2.52</v>
      </c>
      <c r="H138" s="3">
        <f t="shared" si="400"/>
        <v>2.35</v>
      </c>
      <c r="I138" s="3">
        <f t="shared" si="400"/>
        <v>1.95</v>
      </c>
      <c r="K138" s="3">
        <f t="shared" ref="K138:Q138" si="405">K27</f>
        <v>22.75</v>
      </c>
      <c r="L138" s="3">
        <f t="shared" si="405"/>
        <v>4.8899999999999997</v>
      </c>
      <c r="M138" s="3">
        <f t="shared" si="405"/>
        <v>2.78</v>
      </c>
      <c r="N138" s="3">
        <f t="shared" si="405"/>
        <v>2.27</v>
      </c>
      <c r="O138" s="3">
        <f t="shared" si="405"/>
        <v>2.15</v>
      </c>
      <c r="P138" s="3">
        <f t="shared" si="405"/>
        <v>2.0099999999999998</v>
      </c>
      <c r="Q138" s="3">
        <f t="shared" si="405"/>
        <v>1.67</v>
      </c>
      <c r="S138" s="7">
        <f t="shared" si="319"/>
        <v>0.14634146341463405</v>
      </c>
      <c r="T138" s="7">
        <f t="shared" si="320"/>
        <v>0.1451048951048951</v>
      </c>
      <c r="U138" s="7">
        <f t="shared" si="321"/>
        <v>0.14723926380368102</v>
      </c>
      <c r="V138" s="7">
        <f t="shared" si="322"/>
        <v>0.14661654135338353</v>
      </c>
      <c r="W138" s="7">
        <f t="shared" si="385"/>
        <v>0.14682539682539686</v>
      </c>
      <c r="X138" s="7">
        <f t="shared" si="386"/>
        <v>0.14468085106382989</v>
      </c>
      <c r="Y138" s="7">
        <f t="shared" si="387"/>
        <v>0.14358974358974363</v>
      </c>
      <c r="AA138" s="3" t="s">
        <v>1</v>
      </c>
      <c r="AB138" s="3" t="s">
        <v>1</v>
      </c>
      <c r="AC138" s="3">
        <f t="shared" si="353"/>
        <v>27.400000000000002</v>
      </c>
      <c r="AD138" s="3">
        <f t="shared" si="326"/>
        <v>5.89</v>
      </c>
      <c r="AE138" s="3">
        <f t="shared" si="327"/>
        <v>3.36</v>
      </c>
      <c r="AF138" s="3">
        <f t="shared" si="328"/>
        <v>2.7399999999999998</v>
      </c>
      <c r="AG138" s="3">
        <f t="shared" si="329"/>
        <v>2.5999999999999996</v>
      </c>
      <c r="AH138" s="3">
        <f t="shared" si="330"/>
        <v>2.42</v>
      </c>
      <c r="AI138" s="3">
        <f t="shared" si="331"/>
        <v>2.0099999999999998</v>
      </c>
      <c r="AK138" s="3">
        <f t="shared" si="354"/>
        <v>22.75</v>
      </c>
      <c r="AL138" s="3">
        <f t="shared" si="355"/>
        <v>4.8899999999999997</v>
      </c>
      <c r="AM138" s="3">
        <f t="shared" si="332"/>
        <v>2.78</v>
      </c>
      <c r="AN138" s="3">
        <f t="shared" si="333"/>
        <v>2.27</v>
      </c>
      <c r="AO138" s="3">
        <f t="shared" si="334"/>
        <v>2.15</v>
      </c>
      <c r="AP138" s="3">
        <f t="shared" si="335"/>
        <v>2.0099999999999998</v>
      </c>
      <c r="AQ138" s="3">
        <f t="shared" si="336"/>
        <v>1.67</v>
      </c>
      <c r="AS138" s="7">
        <f t="shared" si="356"/>
        <v>0.16970802919708039</v>
      </c>
      <c r="AT138" s="7">
        <f t="shared" si="337"/>
        <v>0.16977928692699495</v>
      </c>
      <c r="AU138" s="7">
        <f t="shared" si="338"/>
        <v>0.17261904761904767</v>
      </c>
      <c r="AV138" s="7">
        <f t="shared" si="339"/>
        <v>0.17153284671532842</v>
      </c>
      <c r="AW138" s="7">
        <f t="shared" si="340"/>
        <v>0.17307692307692302</v>
      </c>
      <c r="AX138" s="7">
        <f t="shared" si="341"/>
        <v>0.16942148760330589</v>
      </c>
      <c r="AY138" s="7">
        <f t="shared" si="342"/>
        <v>0.16915422885572129</v>
      </c>
      <c r="BA138" s="3" t="s">
        <v>1</v>
      </c>
      <c r="BB138" s="3" t="s">
        <v>1</v>
      </c>
      <c r="BC138" s="3">
        <f t="shared" si="357"/>
        <v>28.360000000000003</v>
      </c>
      <c r="BD138" s="3">
        <f t="shared" si="358"/>
        <v>6.1</v>
      </c>
      <c r="BE138" s="3">
        <f t="shared" si="359"/>
        <v>3.48</v>
      </c>
      <c r="BF138" s="3">
        <f t="shared" si="360"/>
        <v>2.84</v>
      </c>
      <c r="BG138" s="3">
        <f t="shared" si="361"/>
        <v>2.6999999999999997</v>
      </c>
      <c r="BH138" s="3">
        <f t="shared" si="362"/>
        <v>2.5099999999999998</v>
      </c>
      <c r="BI138" s="3">
        <f t="shared" si="363"/>
        <v>2.09</v>
      </c>
      <c r="BK138" s="3" t="s">
        <v>1</v>
      </c>
      <c r="BL138" s="3" t="s">
        <v>1</v>
      </c>
      <c r="BM138" s="3">
        <f t="shared" si="364"/>
        <v>29.27</v>
      </c>
      <c r="BN138" s="3">
        <f t="shared" si="365"/>
        <v>6.3</v>
      </c>
      <c r="BO138" s="3">
        <f t="shared" si="366"/>
        <v>3.59</v>
      </c>
      <c r="BP138" s="3">
        <f t="shared" si="367"/>
        <v>2.93</v>
      </c>
      <c r="BQ138" s="3">
        <f t="shared" si="368"/>
        <v>2.79</v>
      </c>
      <c r="BR138" s="3">
        <f t="shared" si="369"/>
        <v>2.59</v>
      </c>
      <c r="BS138" s="3">
        <f t="shared" si="370"/>
        <v>2.16</v>
      </c>
      <c r="BU138" s="3" t="s">
        <v>1</v>
      </c>
      <c r="BV138" s="3" t="s">
        <v>1</v>
      </c>
      <c r="BW138" s="3">
        <f t="shared" si="371"/>
        <v>30.7</v>
      </c>
      <c r="BX138" s="3">
        <f t="shared" si="372"/>
        <v>6.61</v>
      </c>
      <c r="BY138" s="3">
        <f t="shared" si="373"/>
        <v>3.77</v>
      </c>
      <c r="BZ138" s="3">
        <f t="shared" si="374"/>
        <v>3.07</v>
      </c>
      <c r="CA138" s="3">
        <f t="shared" si="375"/>
        <v>2.93</v>
      </c>
      <c r="CB138" s="3">
        <f t="shared" si="376"/>
        <v>2.72</v>
      </c>
      <c r="CC138" s="3">
        <f t="shared" si="377"/>
        <v>2.27</v>
      </c>
    </row>
    <row r="139" spans="1:81" x14ac:dyDescent="0.25">
      <c r="A139" s="3" t="s">
        <v>1</v>
      </c>
      <c r="B139" s="3" t="s">
        <v>37</v>
      </c>
      <c r="C139" s="3">
        <f t="shared" si="400"/>
        <v>61.5</v>
      </c>
      <c r="D139" s="3">
        <f t="shared" si="400"/>
        <v>10.97</v>
      </c>
      <c r="E139" s="3">
        <f t="shared" si="400"/>
        <v>7.79</v>
      </c>
      <c r="F139" s="3">
        <f t="shared" si="400"/>
        <v>6.46</v>
      </c>
      <c r="G139" s="3">
        <f t="shared" si="400"/>
        <v>4.92</v>
      </c>
      <c r="H139" s="3">
        <f t="shared" si="400"/>
        <v>4.51</v>
      </c>
      <c r="I139" s="3">
        <f t="shared" si="400"/>
        <v>3.74</v>
      </c>
      <c r="K139" s="3">
        <f t="shared" ref="K139:Q139" si="406">K28</f>
        <v>52.5</v>
      </c>
      <c r="L139" s="3">
        <f t="shared" si="406"/>
        <v>9.36</v>
      </c>
      <c r="M139" s="3">
        <f t="shared" si="406"/>
        <v>6.65</v>
      </c>
      <c r="N139" s="3">
        <f t="shared" si="406"/>
        <v>5.51</v>
      </c>
      <c r="O139" s="3">
        <f t="shared" si="406"/>
        <v>4.2</v>
      </c>
      <c r="P139" s="3">
        <f t="shared" si="406"/>
        <v>3.85</v>
      </c>
      <c r="Q139" s="3">
        <f t="shared" si="406"/>
        <v>3.19</v>
      </c>
      <c r="S139" s="7">
        <f t="shared" si="319"/>
        <v>0.14634146341463417</v>
      </c>
      <c r="T139" s="7">
        <f t="shared" si="320"/>
        <v>0.146763901549681</v>
      </c>
      <c r="U139" s="7">
        <f t="shared" si="321"/>
        <v>0.14634146341463405</v>
      </c>
      <c r="V139" s="7">
        <f t="shared" si="322"/>
        <v>0.1470588235294118</v>
      </c>
      <c r="W139" s="7">
        <f t="shared" si="385"/>
        <v>0.14634146341463405</v>
      </c>
      <c r="X139" s="7">
        <f t="shared" si="386"/>
        <v>0.14634146341463405</v>
      </c>
      <c r="Y139" s="7">
        <f t="shared" si="387"/>
        <v>0.1470588235294118</v>
      </c>
      <c r="AA139" s="3" t="s">
        <v>1</v>
      </c>
      <c r="AB139" s="3" t="s">
        <v>37</v>
      </c>
      <c r="AC139" s="3">
        <f t="shared" si="353"/>
        <v>63.23</v>
      </c>
      <c r="AD139" s="3">
        <f t="shared" si="326"/>
        <v>11.28</v>
      </c>
      <c r="AE139" s="3">
        <f t="shared" si="327"/>
        <v>8.01</v>
      </c>
      <c r="AF139" s="3">
        <f t="shared" si="328"/>
        <v>6.6499999999999995</v>
      </c>
      <c r="AG139" s="3">
        <f t="shared" si="329"/>
        <v>5.0599999999999996</v>
      </c>
      <c r="AH139" s="3">
        <f t="shared" si="330"/>
        <v>4.6399999999999997</v>
      </c>
      <c r="AI139" s="3">
        <f t="shared" si="331"/>
        <v>3.8499999999999996</v>
      </c>
      <c r="AK139" s="3">
        <f t="shared" si="354"/>
        <v>52.5</v>
      </c>
      <c r="AL139" s="3">
        <f t="shared" si="355"/>
        <v>9.36</v>
      </c>
      <c r="AM139" s="3">
        <f t="shared" si="332"/>
        <v>6.65</v>
      </c>
      <c r="AN139" s="3">
        <f t="shared" si="333"/>
        <v>5.51</v>
      </c>
      <c r="AO139" s="3">
        <f t="shared" si="334"/>
        <v>4.2</v>
      </c>
      <c r="AP139" s="3">
        <f t="shared" si="335"/>
        <v>3.85</v>
      </c>
      <c r="AQ139" s="3">
        <f t="shared" si="336"/>
        <v>3.19</v>
      </c>
      <c r="AS139" s="7">
        <f t="shared" si="356"/>
        <v>0.16969792819863982</v>
      </c>
      <c r="AT139" s="7">
        <f t="shared" si="337"/>
        <v>0.17021276595744683</v>
      </c>
      <c r="AU139" s="7">
        <f t="shared" si="338"/>
        <v>0.16978776529338324</v>
      </c>
      <c r="AV139" s="7">
        <f t="shared" si="339"/>
        <v>0.17142857142857137</v>
      </c>
      <c r="AW139" s="7">
        <f t="shared" si="340"/>
        <v>0.1699604743083003</v>
      </c>
      <c r="AX139" s="7">
        <f t="shared" si="341"/>
        <v>0.17025862068965514</v>
      </c>
      <c r="AY139" s="7">
        <f t="shared" si="342"/>
        <v>0.17142857142857137</v>
      </c>
      <c r="BA139" s="3" t="s">
        <v>1</v>
      </c>
      <c r="BB139" s="3" t="s">
        <v>37</v>
      </c>
      <c r="BC139" s="3">
        <f t="shared" si="357"/>
        <v>65.45</v>
      </c>
      <c r="BD139" s="3">
        <f t="shared" si="358"/>
        <v>11.68</v>
      </c>
      <c r="BE139" s="3">
        <f t="shared" si="359"/>
        <v>8.2999999999999989</v>
      </c>
      <c r="BF139" s="3">
        <f t="shared" si="360"/>
        <v>6.89</v>
      </c>
      <c r="BG139" s="3">
        <f t="shared" si="361"/>
        <v>5.24</v>
      </c>
      <c r="BH139" s="3">
        <f t="shared" si="362"/>
        <v>4.8099999999999996</v>
      </c>
      <c r="BI139" s="3">
        <f t="shared" si="363"/>
        <v>3.9899999999999998</v>
      </c>
      <c r="BK139" s="3" t="s">
        <v>1</v>
      </c>
      <c r="BL139" s="3" t="s">
        <v>37</v>
      </c>
      <c r="BM139" s="3">
        <f t="shared" si="364"/>
        <v>67.540000000000006</v>
      </c>
      <c r="BN139" s="3">
        <f t="shared" si="365"/>
        <v>12.05</v>
      </c>
      <c r="BO139" s="3">
        <f t="shared" si="366"/>
        <v>8.57</v>
      </c>
      <c r="BP139" s="3">
        <f t="shared" si="367"/>
        <v>7.11</v>
      </c>
      <c r="BQ139" s="3">
        <f t="shared" si="368"/>
        <v>5.41</v>
      </c>
      <c r="BR139" s="3">
        <f t="shared" si="369"/>
        <v>4.96</v>
      </c>
      <c r="BS139" s="3">
        <f t="shared" si="370"/>
        <v>4.12</v>
      </c>
      <c r="BU139" s="3" t="s">
        <v>1</v>
      </c>
      <c r="BV139" s="3" t="s">
        <v>37</v>
      </c>
      <c r="BW139" s="3">
        <f t="shared" si="371"/>
        <v>70.849999999999994</v>
      </c>
      <c r="BX139" s="3">
        <f t="shared" si="372"/>
        <v>12.64</v>
      </c>
      <c r="BY139" s="3">
        <f t="shared" si="373"/>
        <v>8.99</v>
      </c>
      <c r="BZ139" s="3">
        <f t="shared" si="374"/>
        <v>7.46</v>
      </c>
      <c r="CA139" s="3">
        <f t="shared" si="375"/>
        <v>5.68</v>
      </c>
      <c r="CB139" s="3">
        <f t="shared" si="376"/>
        <v>5.2</v>
      </c>
      <c r="CC139" s="3">
        <f t="shared" si="377"/>
        <v>4.32</v>
      </c>
    </row>
    <row r="140" spans="1:81" x14ac:dyDescent="0.25">
      <c r="A140" s="3" t="s">
        <v>548</v>
      </c>
      <c r="B140" s="3" t="s">
        <v>35</v>
      </c>
      <c r="C140" s="3">
        <f t="shared" si="400"/>
        <v>29.6</v>
      </c>
      <c r="D140" s="3">
        <f t="shared" si="400"/>
        <v>8.77</v>
      </c>
      <c r="E140" s="3">
        <f t="shared" si="400"/>
        <v>6.23</v>
      </c>
      <c r="F140" s="3">
        <f t="shared" si="400"/>
        <v>5.17</v>
      </c>
      <c r="G140" s="3">
        <f t="shared" si="400"/>
        <v>3.94</v>
      </c>
      <c r="H140" s="3">
        <f t="shared" si="400"/>
        <v>3.61</v>
      </c>
      <c r="I140" s="3">
        <f t="shared" si="400"/>
        <v>2.99</v>
      </c>
      <c r="K140" s="3">
        <f t="shared" ref="K140:Q140" si="407">K29</f>
        <v>25.27</v>
      </c>
      <c r="L140" s="3">
        <f t="shared" si="407"/>
        <v>7.49</v>
      </c>
      <c r="M140" s="3">
        <f t="shared" si="407"/>
        <v>5.32</v>
      </c>
      <c r="N140" s="3">
        <f t="shared" si="407"/>
        <v>4.41</v>
      </c>
      <c r="O140" s="3">
        <f t="shared" si="407"/>
        <v>3.36</v>
      </c>
      <c r="P140" s="3">
        <f t="shared" si="407"/>
        <v>3.08</v>
      </c>
      <c r="Q140" s="3">
        <f t="shared" si="407"/>
        <v>2.56</v>
      </c>
      <c r="S140" s="7">
        <f t="shared" si="319"/>
        <v>0.14628378378378382</v>
      </c>
      <c r="T140" s="7">
        <f t="shared" si="320"/>
        <v>0.14595210946408199</v>
      </c>
      <c r="U140" s="7">
        <f t="shared" si="321"/>
        <v>0.1460674157303371</v>
      </c>
      <c r="V140" s="7">
        <f t="shared" si="322"/>
        <v>0.14700193423597674</v>
      </c>
      <c r="W140" s="7">
        <f t="shared" ref="W140:W147" si="408">1-(O140/G140)</f>
        <v>0.14720812182741116</v>
      </c>
      <c r="X140" s="7">
        <f t="shared" ref="X140:X147" si="409">1-(P140/H140)</f>
        <v>0.14681440443213289</v>
      </c>
      <c r="Y140" s="7">
        <f t="shared" ref="Y140:Y147" si="410">1-(Q140/I140)</f>
        <v>0.14381270903010035</v>
      </c>
      <c r="AA140" s="3" t="s">
        <v>548</v>
      </c>
      <c r="AB140" s="3" t="s">
        <v>35</v>
      </c>
      <c r="AC140" s="3">
        <f t="shared" si="353"/>
        <v>30.430000000000003</v>
      </c>
      <c r="AD140" s="3">
        <f t="shared" si="326"/>
        <v>9.02</v>
      </c>
      <c r="AE140" s="3">
        <f t="shared" si="327"/>
        <v>6.41</v>
      </c>
      <c r="AF140" s="3">
        <f t="shared" si="328"/>
        <v>5.3199999999999994</v>
      </c>
      <c r="AG140" s="3">
        <f t="shared" si="329"/>
        <v>4.0599999999999996</v>
      </c>
      <c r="AH140" s="3">
        <f t="shared" si="330"/>
        <v>3.7199999999999998</v>
      </c>
      <c r="AI140" s="3">
        <f t="shared" si="331"/>
        <v>3.0799999999999996</v>
      </c>
      <c r="AK140" s="3">
        <f t="shared" si="354"/>
        <v>25.27</v>
      </c>
      <c r="AL140" s="3">
        <f t="shared" si="355"/>
        <v>7.49</v>
      </c>
      <c r="AM140" s="3">
        <f t="shared" si="332"/>
        <v>5.32</v>
      </c>
      <c r="AN140" s="3">
        <f t="shared" si="333"/>
        <v>4.41</v>
      </c>
      <c r="AO140" s="3">
        <f t="shared" si="334"/>
        <v>3.36</v>
      </c>
      <c r="AP140" s="3">
        <f t="shared" si="335"/>
        <v>3.08</v>
      </c>
      <c r="AQ140" s="3">
        <f t="shared" si="336"/>
        <v>2.56</v>
      </c>
      <c r="AS140" s="7">
        <f t="shared" si="356"/>
        <v>0.16956950377916535</v>
      </c>
      <c r="AT140" s="7">
        <f t="shared" si="337"/>
        <v>0.16962305986696224</v>
      </c>
      <c r="AU140" s="7">
        <f t="shared" si="338"/>
        <v>0.17004680187207488</v>
      </c>
      <c r="AV140" s="7">
        <f t="shared" si="339"/>
        <v>0.17105263157894723</v>
      </c>
      <c r="AW140" s="7">
        <f t="shared" si="340"/>
        <v>0.17241379310344818</v>
      </c>
      <c r="AX140" s="7">
        <f t="shared" si="341"/>
        <v>0.17204301075268813</v>
      </c>
      <c r="AY140" s="7">
        <f t="shared" si="342"/>
        <v>0.16883116883116867</v>
      </c>
      <c r="BA140" s="3" t="s">
        <v>548</v>
      </c>
      <c r="BB140" s="3" t="s">
        <v>35</v>
      </c>
      <c r="BC140" s="3">
        <f t="shared" si="357"/>
        <v>31.5</v>
      </c>
      <c r="BD140" s="3">
        <f t="shared" si="358"/>
        <v>9.34</v>
      </c>
      <c r="BE140" s="3">
        <f t="shared" si="359"/>
        <v>6.64</v>
      </c>
      <c r="BF140" s="3">
        <f t="shared" si="360"/>
        <v>5.51</v>
      </c>
      <c r="BG140" s="3">
        <f t="shared" si="361"/>
        <v>4.21</v>
      </c>
      <c r="BH140" s="3">
        <f t="shared" si="362"/>
        <v>3.86</v>
      </c>
      <c r="BI140" s="3">
        <f t="shared" si="363"/>
        <v>3.19</v>
      </c>
      <c r="BK140" s="3" t="s">
        <v>548</v>
      </c>
      <c r="BL140" s="3" t="s">
        <v>35</v>
      </c>
      <c r="BM140" s="3">
        <f t="shared" si="364"/>
        <v>32.51</v>
      </c>
      <c r="BN140" s="3">
        <f t="shared" si="365"/>
        <v>9.64</v>
      </c>
      <c r="BO140" s="3">
        <f t="shared" si="366"/>
        <v>6.85</v>
      </c>
      <c r="BP140" s="3">
        <f t="shared" si="367"/>
        <v>5.69</v>
      </c>
      <c r="BQ140" s="3">
        <f t="shared" si="368"/>
        <v>4.34</v>
      </c>
      <c r="BR140" s="3">
        <f t="shared" si="369"/>
        <v>3.98</v>
      </c>
      <c r="BS140" s="3">
        <f t="shared" si="370"/>
        <v>3.29</v>
      </c>
      <c r="BU140" s="3" t="s">
        <v>548</v>
      </c>
      <c r="BV140" s="3" t="s">
        <v>35</v>
      </c>
      <c r="BW140" s="3">
        <f t="shared" si="371"/>
        <v>34.1</v>
      </c>
      <c r="BX140" s="3">
        <f t="shared" si="372"/>
        <v>10.11</v>
      </c>
      <c r="BY140" s="3">
        <f t="shared" si="373"/>
        <v>7.19</v>
      </c>
      <c r="BZ140" s="3">
        <f t="shared" si="374"/>
        <v>5.97</v>
      </c>
      <c r="CA140" s="3">
        <f t="shared" si="375"/>
        <v>4.55</v>
      </c>
      <c r="CB140" s="3">
        <f t="shared" si="376"/>
        <v>4.18</v>
      </c>
      <c r="CC140" s="3">
        <f t="shared" si="377"/>
        <v>3.45</v>
      </c>
    </row>
    <row r="141" spans="1:81" x14ac:dyDescent="0.25">
      <c r="A141" s="3" t="s">
        <v>548</v>
      </c>
      <c r="B141" s="3" t="s">
        <v>36</v>
      </c>
      <c r="C141" s="3">
        <f t="shared" si="400"/>
        <v>39.36</v>
      </c>
      <c r="D141" s="3">
        <f t="shared" si="400"/>
        <v>9.65</v>
      </c>
      <c r="E141" s="3">
        <f t="shared" si="400"/>
        <v>6.86</v>
      </c>
      <c r="F141" s="3">
        <f t="shared" si="400"/>
        <v>5.68</v>
      </c>
      <c r="G141" s="3">
        <f t="shared" si="400"/>
        <v>4.33</v>
      </c>
      <c r="H141" s="3">
        <f t="shared" si="400"/>
        <v>3.97</v>
      </c>
      <c r="I141" s="3">
        <f t="shared" si="400"/>
        <v>3.29</v>
      </c>
      <c r="K141" s="3">
        <f t="shared" ref="K141:Q141" si="411">K30</f>
        <v>33.6</v>
      </c>
      <c r="L141" s="3">
        <f t="shared" si="411"/>
        <v>8.24</v>
      </c>
      <c r="M141" s="3">
        <f t="shared" si="411"/>
        <v>5.85</v>
      </c>
      <c r="N141" s="3">
        <f t="shared" si="411"/>
        <v>4.8499999999999996</v>
      </c>
      <c r="O141" s="3">
        <f t="shared" si="411"/>
        <v>3.7</v>
      </c>
      <c r="P141" s="3">
        <f t="shared" si="411"/>
        <v>3.39</v>
      </c>
      <c r="Q141" s="3">
        <f t="shared" si="411"/>
        <v>2.81</v>
      </c>
      <c r="S141" s="7">
        <f t="shared" si="319"/>
        <v>0.14634146341463405</v>
      </c>
      <c r="T141" s="7">
        <f t="shared" si="320"/>
        <v>0.14611398963730571</v>
      </c>
      <c r="U141" s="7">
        <f t="shared" si="321"/>
        <v>0.14723032069970854</v>
      </c>
      <c r="V141" s="7">
        <f t="shared" si="322"/>
        <v>0.14612676056338025</v>
      </c>
      <c r="W141" s="7">
        <f t="shared" si="408"/>
        <v>0.14549653579676669</v>
      </c>
      <c r="X141" s="7">
        <f t="shared" si="409"/>
        <v>0.146095717884131</v>
      </c>
      <c r="Y141" s="7">
        <f t="shared" si="410"/>
        <v>0.14589665653495443</v>
      </c>
      <c r="AA141" s="3" t="s">
        <v>548</v>
      </c>
      <c r="AB141" s="3" t="s">
        <v>36</v>
      </c>
      <c r="AC141" s="3">
        <f t="shared" si="353"/>
        <v>40.47</v>
      </c>
      <c r="AD141" s="3">
        <f t="shared" si="326"/>
        <v>9.93</v>
      </c>
      <c r="AE141" s="3">
        <f t="shared" si="327"/>
        <v>7.06</v>
      </c>
      <c r="AF141" s="3">
        <f t="shared" si="328"/>
        <v>5.84</v>
      </c>
      <c r="AG141" s="3">
        <f t="shared" si="329"/>
        <v>4.46</v>
      </c>
      <c r="AH141" s="3">
        <f t="shared" si="330"/>
        <v>4.09</v>
      </c>
      <c r="AI141" s="3">
        <f t="shared" si="331"/>
        <v>3.3899999999999997</v>
      </c>
      <c r="AK141" s="3">
        <f t="shared" si="354"/>
        <v>33.6</v>
      </c>
      <c r="AL141" s="3">
        <f t="shared" si="355"/>
        <v>8.24</v>
      </c>
      <c r="AM141" s="3">
        <f t="shared" si="332"/>
        <v>5.85</v>
      </c>
      <c r="AN141" s="3">
        <f t="shared" si="333"/>
        <v>4.8499999999999996</v>
      </c>
      <c r="AO141" s="3">
        <f t="shared" si="334"/>
        <v>3.7</v>
      </c>
      <c r="AP141" s="3">
        <f t="shared" si="335"/>
        <v>3.39</v>
      </c>
      <c r="AQ141" s="3">
        <f t="shared" si="336"/>
        <v>2.81</v>
      </c>
      <c r="AS141" s="7">
        <f t="shared" si="356"/>
        <v>0.16975537435137134</v>
      </c>
      <c r="AT141" s="7">
        <f t="shared" si="337"/>
        <v>0.17019133937562936</v>
      </c>
      <c r="AU141" s="7">
        <f t="shared" si="338"/>
        <v>0.17138810198300281</v>
      </c>
      <c r="AV141" s="7">
        <f t="shared" si="339"/>
        <v>0.16952054794520555</v>
      </c>
      <c r="AW141" s="7">
        <f t="shared" si="340"/>
        <v>0.17040358744394613</v>
      </c>
      <c r="AX141" s="7">
        <f t="shared" si="341"/>
        <v>0.17114914425427863</v>
      </c>
      <c r="AY141" s="7">
        <f t="shared" si="342"/>
        <v>0.17109144542772847</v>
      </c>
      <c r="BA141" s="3" t="s">
        <v>548</v>
      </c>
      <c r="BB141" s="3" t="s">
        <v>36</v>
      </c>
      <c r="BC141" s="3">
        <f t="shared" si="357"/>
        <v>41.89</v>
      </c>
      <c r="BD141" s="3">
        <f t="shared" si="358"/>
        <v>10.28</v>
      </c>
      <c r="BE141" s="3">
        <f t="shared" si="359"/>
        <v>7.31</v>
      </c>
      <c r="BF141" s="3">
        <f t="shared" si="360"/>
        <v>6.05</v>
      </c>
      <c r="BG141" s="3">
        <f t="shared" si="361"/>
        <v>4.62</v>
      </c>
      <c r="BH141" s="3">
        <f t="shared" si="362"/>
        <v>4.24</v>
      </c>
      <c r="BI141" s="3">
        <f t="shared" si="363"/>
        <v>3.51</v>
      </c>
      <c r="BK141" s="3" t="s">
        <v>548</v>
      </c>
      <c r="BL141" s="3" t="s">
        <v>36</v>
      </c>
      <c r="BM141" s="3">
        <f t="shared" si="364"/>
        <v>43.23</v>
      </c>
      <c r="BN141" s="3">
        <f t="shared" si="365"/>
        <v>10.61</v>
      </c>
      <c r="BO141" s="3">
        <f t="shared" si="366"/>
        <v>7.54</v>
      </c>
      <c r="BP141" s="3">
        <f t="shared" si="367"/>
        <v>6.24</v>
      </c>
      <c r="BQ141" s="3">
        <f t="shared" si="368"/>
        <v>4.7699999999999996</v>
      </c>
      <c r="BR141" s="3">
        <f t="shared" si="369"/>
        <v>4.38</v>
      </c>
      <c r="BS141" s="3">
        <f t="shared" si="370"/>
        <v>3.62</v>
      </c>
      <c r="BU141" s="3" t="s">
        <v>548</v>
      </c>
      <c r="BV141" s="3" t="s">
        <v>36</v>
      </c>
      <c r="BW141" s="3">
        <f t="shared" si="371"/>
        <v>45.35</v>
      </c>
      <c r="BX141" s="3">
        <f t="shared" si="372"/>
        <v>11.13</v>
      </c>
      <c r="BY141" s="3">
        <f t="shared" si="373"/>
        <v>7.91</v>
      </c>
      <c r="BZ141" s="3">
        <f t="shared" si="374"/>
        <v>6.55</v>
      </c>
      <c r="CA141" s="3">
        <f t="shared" si="375"/>
        <v>5</v>
      </c>
      <c r="CB141" s="3">
        <f t="shared" si="376"/>
        <v>4.59</v>
      </c>
      <c r="CC141" s="3">
        <f t="shared" si="377"/>
        <v>3.8</v>
      </c>
    </row>
    <row r="142" spans="1:81" x14ac:dyDescent="0.25">
      <c r="A142" s="3" t="s">
        <v>548</v>
      </c>
      <c r="B142" s="3" t="s">
        <v>37</v>
      </c>
      <c r="C142" s="3">
        <f t="shared" si="400"/>
        <v>49.2</v>
      </c>
      <c r="D142" s="3">
        <f t="shared" si="400"/>
        <v>10.09</v>
      </c>
      <c r="E142" s="3">
        <f t="shared" si="400"/>
        <v>7.17</v>
      </c>
      <c r="F142" s="3">
        <f t="shared" si="400"/>
        <v>5.94</v>
      </c>
      <c r="G142" s="3">
        <f t="shared" si="400"/>
        <v>4.53</v>
      </c>
      <c r="H142" s="3">
        <f t="shared" si="400"/>
        <v>4.1500000000000004</v>
      </c>
      <c r="I142" s="3">
        <f t="shared" si="400"/>
        <v>3.44</v>
      </c>
      <c r="K142" s="3">
        <f t="shared" ref="K142:Q142" si="412">K31</f>
        <v>42</v>
      </c>
      <c r="L142" s="3">
        <f t="shared" si="412"/>
        <v>8.61</v>
      </c>
      <c r="M142" s="3">
        <f t="shared" si="412"/>
        <v>6.12</v>
      </c>
      <c r="N142" s="3">
        <f t="shared" si="412"/>
        <v>5.07</v>
      </c>
      <c r="O142" s="3">
        <f t="shared" si="412"/>
        <v>3.86</v>
      </c>
      <c r="P142" s="3">
        <f t="shared" si="412"/>
        <v>3.54</v>
      </c>
      <c r="Q142" s="3">
        <f t="shared" si="412"/>
        <v>2.94</v>
      </c>
      <c r="S142" s="7">
        <f t="shared" si="319"/>
        <v>0.14634146341463417</v>
      </c>
      <c r="T142" s="7">
        <f t="shared" si="320"/>
        <v>0.14667988107036678</v>
      </c>
      <c r="U142" s="7">
        <f t="shared" si="321"/>
        <v>0.14644351464435146</v>
      </c>
      <c r="V142" s="7">
        <f t="shared" si="322"/>
        <v>0.14646464646464652</v>
      </c>
      <c r="W142" s="7">
        <f t="shared" si="408"/>
        <v>0.14790286975717448</v>
      </c>
      <c r="X142" s="7">
        <f t="shared" si="409"/>
        <v>0.14698795180722901</v>
      </c>
      <c r="Y142" s="7">
        <f t="shared" si="410"/>
        <v>0.14534883720930236</v>
      </c>
      <c r="AA142" s="3" t="s">
        <v>548</v>
      </c>
      <c r="AB142" s="3" t="s">
        <v>37</v>
      </c>
      <c r="AC142" s="3">
        <f t="shared" si="353"/>
        <v>50.58</v>
      </c>
      <c r="AD142" s="3">
        <f t="shared" si="326"/>
        <v>10.379999999999999</v>
      </c>
      <c r="AE142" s="3">
        <f t="shared" si="327"/>
        <v>7.38</v>
      </c>
      <c r="AF142" s="3">
        <f t="shared" si="328"/>
        <v>6.1099999999999994</v>
      </c>
      <c r="AG142" s="3">
        <f t="shared" si="329"/>
        <v>4.66</v>
      </c>
      <c r="AH142" s="3">
        <f t="shared" si="330"/>
        <v>4.2699999999999996</v>
      </c>
      <c r="AI142" s="3">
        <f t="shared" si="331"/>
        <v>3.5399999999999996</v>
      </c>
      <c r="AK142" s="3">
        <f t="shared" si="354"/>
        <v>42</v>
      </c>
      <c r="AL142" s="3">
        <f t="shared" si="355"/>
        <v>8.61</v>
      </c>
      <c r="AM142" s="3">
        <f t="shared" si="332"/>
        <v>6.12</v>
      </c>
      <c r="AN142" s="3">
        <f t="shared" si="333"/>
        <v>5.07</v>
      </c>
      <c r="AO142" s="3">
        <f t="shared" si="334"/>
        <v>3.86</v>
      </c>
      <c r="AP142" s="3">
        <f t="shared" si="335"/>
        <v>3.54</v>
      </c>
      <c r="AQ142" s="3">
        <f t="shared" si="336"/>
        <v>2.94</v>
      </c>
      <c r="AS142" s="7">
        <f t="shared" si="356"/>
        <v>0.16963226571767498</v>
      </c>
      <c r="AT142" s="7">
        <f t="shared" si="337"/>
        <v>0.17052023121387283</v>
      </c>
      <c r="AU142" s="7">
        <f t="shared" si="338"/>
        <v>0.1707317073170731</v>
      </c>
      <c r="AV142" s="7">
        <f t="shared" si="339"/>
        <v>0.17021276595744672</v>
      </c>
      <c r="AW142" s="7">
        <f t="shared" si="340"/>
        <v>0.1716738197424893</v>
      </c>
      <c r="AX142" s="7">
        <f t="shared" si="341"/>
        <v>0.17096018735362983</v>
      </c>
      <c r="AY142" s="7">
        <f t="shared" si="342"/>
        <v>0.1694915254237287</v>
      </c>
      <c r="BA142" s="3" t="s">
        <v>548</v>
      </c>
      <c r="BB142" s="3" t="s">
        <v>37</v>
      </c>
      <c r="BC142" s="3">
        <f t="shared" si="357"/>
        <v>52.36</v>
      </c>
      <c r="BD142" s="3">
        <f t="shared" si="358"/>
        <v>10.75</v>
      </c>
      <c r="BE142" s="3">
        <f t="shared" si="359"/>
        <v>7.64</v>
      </c>
      <c r="BF142" s="3">
        <f t="shared" si="360"/>
        <v>6.33</v>
      </c>
      <c r="BG142" s="3">
        <f t="shared" si="361"/>
        <v>4.83</v>
      </c>
      <c r="BH142" s="3">
        <f t="shared" si="362"/>
        <v>4.42</v>
      </c>
      <c r="BI142" s="3">
        <f t="shared" si="363"/>
        <v>3.67</v>
      </c>
      <c r="BK142" s="3" t="s">
        <v>548</v>
      </c>
      <c r="BL142" s="3" t="s">
        <v>37</v>
      </c>
      <c r="BM142" s="3">
        <f t="shared" si="364"/>
        <v>54.04</v>
      </c>
      <c r="BN142" s="3">
        <f t="shared" si="365"/>
        <v>11.09</v>
      </c>
      <c r="BO142" s="3">
        <f t="shared" si="366"/>
        <v>7.88</v>
      </c>
      <c r="BP142" s="3">
        <f t="shared" si="367"/>
        <v>6.53</v>
      </c>
      <c r="BQ142" s="3">
        <f t="shared" si="368"/>
        <v>4.9800000000000004</v>
      </c>
      <c r="BR142" s="3">
        <f t="shared" si="369"/>
        <v>4.5599999999999996</v>
      </c>
      <c r="BS142" s="3">
        <f t="shared" si="370"/>
        <v>3.79</v>
      </c>
      <c r="BU142" s="3" t="s">
        <v>548</v>
      </c>
      <c r="BV142" s="3" t="s">
        <v>37</v>
      </c>
      <c r="BW142" s="3">
        <f t="shared" si="371"/>
        <v>56.69</v>
      </c>
      <c r="BX142" s="3">
        <f t="shared" si="372"/>
        <v>11.63</v>
      </c>
      <c r="BY142" s="3">
        <f t="shared" si="373"/>
        <v>8.27</v>
      </c>
      <c r="BZ142" s="3">
        <f t="shared" si="374"/>
        <v>6.85</v>
      </c>
      <c r="CA142" s="3">
        <f t="shared" si="375"/>
        <v>5.22</v>
      </c>
      <c r="CB142" s="3">
        <f t="shared" si="376"/>
        <v>4.78</v>
      </c>
      <c r="CC142" s="3">
        <f t="shared" si="377"/>
        <v>3.98</v>
      </c>
    </row>
    <row r="143" spans="1:81" x14ac:dyDescent="0.25">
      <c r="A143" s="3" t="s">
        <v>548</v>
      </c>
      <c r="B143" s="3" t="s">
        <v>9</v>
      </c>
      <c r="C143" s="3">
        <f t="shared" si="400"/>
        <v>31.08</v>
      </c>
      <c r="D143" s="3">
        <f t="shared" si="400"/>
        <v>9.2100000000000009</v>
      </c>
      <c r="E143" s="3">
        <f t="shared" si="400"/>
        <v>6.54</v>
      </c>
      <c r="F143" s="3">
        <f t="shared" si="400"/>
        <v>5.42</v>
      </c>
      <c r="G143" s="3">
        <f t="shared" si="400"/>
        <v>4.13</v>
      </c>
      <c r="H143" s="3">
        <f t="shared" si="400"/>
        <v>3.79</v>
      </c>
      <c r="I143" s="3">
        <f t="shared" si="400"/>
        <v>3.14</v>
      </c>
      <c r="K143" s="3">
        <f t="shared" ref="K143:Q143" si="413">K32</f>
        <v>26.53</v>
      </c>
      <c r="L143" s="3">
        <f t="shared" si="413"/>
        <v>7.86</v>
      </c>
      <c r="M143" s="3">
        <f t="shared" si="413"/>
        <v>5.59</v>
      </c>
      <c r="N143" s="3">
        <f t="shared" si="413"/>
        <v>4.63</v>
      </c>
      <c r="O143" s="3">
        <f t="shared" si="413"/>
        <v>3.53</v>
      </c>
      <c r="P143" s="3">
        <f t="shared" si="413"/>
        <v>3.23</v>
      </c>
      <c r="Q143" s="3">
        <f t="shared" si="413"/>
        <v>2.68</v>
      </c>
      <c r="S143" s="7">
        <f t="shared" si="319"/>
        <v>0.14639639639639634</v>
      </c>
      <c r="T143" s="7">
        <f t="shared" si="320"/>
        <v>0.14657980456026065</v>
      </c>
      <c r="U143" s="7">
        <f t="shared" si="321"/>
        <v>0.14525993883792054</v>
      </c>
      <c r="V143" s="7">
        <f t="shared" si="322"/>
        <v>0.14575645756457567</v>
      </c>
      <c r="W143" s="7">
        <f t="shared" si="408"/>
        <v>0.1452784503631962</v>
      </c>
      <c r="X143" s="7">
        <f t="shared" si="409"/>
        <v>0.14775725593667544</v>
      </c>
      <c r="Y143" s="7">
        <f t="shared" si="410"/>
        <v>0.14649681528662417</v>
      </c>
      <c r="AA143" s="3" t="s">
        <v>548</v>
      </c>
      <c r="AB143" s="3" t="s">
        <v>9</v>
      </c>
      <c r="AC143" s="3">
        <f t="shared" si="353"/>
        <v>31.96</v>
      </c>
      <c r="AD143" s="3">
        <f t="shared" si="326"/>
        <v>9.4700000000000006</v>
      </c>
      <c r="AE143" s="3">
        <f t="shared" si="327"/>
        <v>6.7299999999999995</v>
      </c>
      <c r="AF143" s="3">
        <f t="shared" si="328"/>
        <v>5.58</v>
      </c>
      <c r="AG143" s="3">
        <f t="shared" si="329"/>
        <v>4.25</v>
      </c>
      <c r="AH143" s="3">
        <f t="shared" si="330"/>
        <v>3.9</v>
      </c>
      <c r="AI143" s="3">
        <f t="shared" si="331"/>
        <v>3.23</v>
      </c>
      <c r="AK143" s="3">
        <f t="shared" si="354"/>
        <v>26.53</v>
      </c>
      <c r="AL143" s="3">
        <f t="shared" si="355"/>
        <v>7.86</v>
      </c>
      <c r="AM143" s="3">
        <f t="shared" si="332"/>
        <v>5.59</v>
      </c>
      <c r="AN143" s="3">
        <f t="shared" si="333"/>
        <v>4.63</v>
      </c>
      <c r="AO143" s="3">
        <f t="shared" si="334"/>
        <v>3.53</v>
      </c>
      <c r="AP143" s="3">
        <f t="shared" si="335"/>
        <v>3.23</v>
      </c>
      <c r="AQ143" s="3">
        <f t="shared" si="336"/>
        <v>2.68</v>
      </c>
      <c r="AS143" s="7">
        <f t="shared" si="356"/>
        <v>0.1698998748435544</v>
      </c>
      <c r="AT143" s="7">
        <f t="shared" si="337"/>
        <v>0.17001055966209089</v>
      </c>
      <c r="AU143" s="7">
        <f t="shared" si="338"/>
        <v>0.1693907875185735</v>
      </c>
      <c r="AV143" s="7">
        <f t="shared" si="339"/>
        <v>0.17025089605734767</v>
      </c>
      <c r="AW143" s="7">
        <f t="shared" si="340"/>
        <v>0.16941176470588237</v>
      </c>
      <c r="AX143" s="7">
        <f t="shared" si="341"/>
        <v>0.17179487179487174</v>
      </c>
      <c r="AY143" s="7">
        <f t="shared" si="342"/>
        <v>0.1702786377708978</v>
      </c>
      <c r="BA143" s="3" t="s">
        <v>548</v>
      </c>
      <c r="BB143" s="3" t="s">
        <v>9</v>
      </c>
      <c r="BC143" s="3">
        <f t="shared" si="357"/>
        <v>33.08</v>
      </c>
      <c r="BD143" s="3">
        <f t="shared" si="358"/>
        <v>9.81</v>
      </c>
      <c r="BE143" s="3">
        <f t="shared" si="359"/>
        <v>6.97</v>
      </c>
      <c r="BF143" s="3">
        <f t="shared" si="360"/>
        <v>5.7799999999999994</v>
      </c>
      <c r="BG143" s="3">
        <f t="shared" si="361"/>
        <v>4.3999999999999995</v>
      </c>
      <c r="BH143" s="3">
        <f t="shared" si="362"/>
        <v>4.04</v>
      </c>
      <c r="BI143" s="3">
        <f t="shared" si="363"/>
        <v>3.3499999999999996</v>
      </c>
      <c r="BK143" s="3" t="s">
        <v>548</v>
      </c>
      <c r="BL143" s="3" t="s">
        <v>9</v>
      </c>
      <c r="BM143" s="3">
        <f t="shared" si="364"/>
        <v>34.14</v>
      </c>
      <c r="BN143" s="3">
        <f t="shared" si="365"/>
        <v>10.119999999999999</v>
      </c>
      <c r="BO143" s="3">
        <f t="shared" si="366"/>
        <v>7.19</v>
      </c>
      <c r="BP143" s="3">
        <f t="shared" si="367"/>
        <v>5.96</v>
      </c>
      <c r="BQ143" s="3">
        <f t="shared" si="368"/>
        <v>4.54</v>
      </c>
      <c r="BR143" s="3">
        <f t="shared" si="369"/>
        <v>4.17</v>
      </c>
      <c r="BS143" s="3">
        <f t="shared" si="370"/>
        <v>3.46</v>
      </c>
      <c r="BU143" s="3" t="s">
        <v>548</v>
      </c>
      <c r="BV143" s="3" t="s">
        <v>9</v>
      </c>
      <c r="BW143" s="3">
        <f t="shared" si="371"/>
        <v>35.81</v>
      </c>
      <c r="BX143" s="3">
        <f t="shared" si="372"/>
        <v>10.62</v>
      </c>
      <c r="BY143" s="3">
        <f t="shared" si="373"/>
        <v>7.54</v>
      </c>
      <c r="BZ143" s="3">
        <f t="shared" si="374"/>
        <v>6.25</v>
      </c>
      <c r="CA143" s="3">
        <f t="shared" si="375"/>
        <v>4.76</v>
      </c>
      <c r="CB143" s="3">
        <f t="shared" si="376"/>
        <v>4.37</v>
      </c>
      <c r="CC143" s="3">
        <f t="shared" si="377"/>
        <v>3.63</v>
      </c>
    </row>
    <row r="144" spans="1:81" x14ac:dyDescent="0.25">
      <c r="A144" s="3" t="s">
        <v>548</v>
      </c>
      <c r="B144" s="3" t="s">
        <v>34</v>
      </c>
      <c r="C144" s="3">
        <f t="shared" ref="C144:I144" si="414">ROUND(C33*(1-$B$112),2)</f>
        <v>31.08</v>
      </c>
      <c r="D144" s="3">
        <f t="shared" si="414"/>
        <v>9.2100000000000009</v>
      </c>
      <c r="E144" s="3">
        <f t="shared" si="414"/>
        <v>6.54</v>
      </c>
      <c r="F144" s="3">
        <f t="shared" si="414"/>
        <v>5.42</v>
      </c>
      <c r="G144" s="3">
        <f t="shared" si="414"/>
        <v>4.13</v>
      </c>
      <c r="H144" s="3">
        <f t="shared" si="414"/>
        <v>3.79</v>
      </c>
      <c r="I144" s="3">
        <f t="shared" si="414"/>
        <v>3.14</v>
      </c>
      <c r="K144" s="3">
        <f t="shared" ref="K144:Q144" si="415">K33</f>
        <v>26.53</v>
      </c>
      <c r="L144" s="3">
        <f t="shared" si="415"/>
        <v>7.86</v>
      </c>
      <c r="M144" s="3">
        <f t="shared" si="415"/>
        <v>5.59</v>
      </c>
      <c r="N144" s="3">
        <f t="shared" si="415"/>
        <v>4.63</v>
      </c>
      <c r="O144" s="3">
        <f t="shared" si="415"/>
        <v>3.53</v>
      </c>
      <c r="P144" s="3">
        <f t="shared" si="415"/>
        <v>3.23</v>
      </c>
      <c r="Q144" s="3">
        <f t="shared" si="415"/>
        <v>2.68</v>
      </c>
      <c r="S144" s="7">
        <f t="shared" ref="S144:V144" si="416">1-(K144/C144)</f>
        <v>0.14639639639639634</v>
      </c>
      <c r="T144" s="7">
        <f t="shared" si="416"/>
        <v>0.14657980456026065</v>
      </c>
      <c r="U144" s="7">
        <f t="shared" si="416"/>
        <v>0.14525993883792054</v>
      </c>
      <c r="V144" s="7">
        <f t="shared" si="416"/>
        <v>0.14575645756457567</v>
      </c>
      <c r="W144" s="7">
        <f t="shared" ref="W144" si="417">1-(O144/G144)</f>
        <v>0.1452784503631962</v>
      </c>
      <c r="X144" s="7">
        <f t="shared" ref="X144" si="418">1-(P144/H144)</f>
        <v>0.14775725593667544</v>
      </c>
      <c r="Y144" s="7">
        <f t="shared" ref="Y144" si="419">1-(Q144/I144)</f>
        <v>0.14649681528662417</v>
      </c>
      <c r="AA144" s="3" t="s">
        <v>548</v>
      </c>
      <c r="AB144" s="3" t="s">
        <v>34</v>
      </c>
      <c r="AC144" s="3">
        <f t="shared" si="353"/>
        <v>31.96</v>
      </c>
      <c r="AD144" s="3">
        <f t="shared" si="326"/>
        <v>9.4700000000000006</v>
      </c>
      <c r="AE144" s="3">
        <f t="shared" si="327"/>
        <v>6.7299999999999995</v>
      </c>
      <c r="AF144" s="3">
        <f t="shared" si="328"/>
        <v>5.58</v>
      </c>
      <c r="AG144" s="3">
        <f t="shared" si="329"/>
        <v>4.25</v>
      </c>
      <c r="AH144" s="3">
        <f t="shared" si="330"/>
        <v>3.9</v>
      </c>
      <c r="AI144" s="3">
        <f t="shared" si="331"/>
        <v>3.23</v>
      </c>
      <c r="AK144" s="3">
        <f t="shared" si="354"/>
        <v>26.53</v>
      </c>
      <c r="AL144" s="3">
        <f t="shared" si="355"/>
        <v>7.86</v>
      </c>
      <c r="AM144" s="3">
        <f t="shared" si="332"/>
        <v>5.59</v>
      </c>
      <c r="AN144" s="3">
        <f t="shared" si="333"/>
        <v>4.63</v>
      </c>
      <c r="AO144" s="3">
        <f t="shared" si="334"/>
        <v>3.53</v>
      </c>
      <c r="AP144" s="3">
        <f t="shared" si="335"/>
        <v>3.23</v>
      </c>
      <c r="AQ144" s="3">
        <f t="shared" si="336"/>
        <v>2.68</v>
      </c>
      <c r="AS144" s="7">
        <f t="shared" si="356"/>
        <v>0.1698998748435544</v>
      </c>
      <c r="AT144" s="7">
        <f t="shared" si="337"/>
        <v>0.17001055966209089</v>
      </c>
      <c r="AU144" s="7">
        <f t="shared" si="338"/>
        <v>0.1693907875185735</v>
      </c>
      <c r="AV144" s="7">
        <f t="shared" si="339"/>
        <v>0.17025089605734767</v>
      </c>
      <c r="AW144" s="7">
        <f t="shared" si="340"/>
        <v>0.16941176470588237</v>
      </c>
      <c r="AX144" s="7">
        <f t="shared" si="341"/>
        <v>0.17179487179487174</v>
      </c>
      <c r="AY144" s="7">
        <f t="shared" si="342"/>
        <v>0.1702786377708978</v>
      </c>
      <c r="BA144" s="3" t="s">
        <v>548</v>
      </c>
      <c r="BB144" s="3" t="s">
        <v>34</v>
      </c>
      <c r="BC144" s="3">
        <f t="shared" si="357"/>
        <v>33.08</v>
      </c>
      <c r="BD144" s="3">
        <f t="shared" si="358"/>
        <v>9.81</v>
      </c>
      <c r="BE144" s="3">
        <f t="shared" si="359"/>
        <v>6.97</v>
      </c>
      <c r="BF144" s="3">
        <f t="shared" si="360"/>
        <v>5.7799999999999994</v>
      </c>
      <c r="BG144" s="3">
        <f t="shared" si="361"/>
        <v>4.3999999999999995</v>
      </c>
      <c r="BH144" s="3">
        <f t="shared" si="362"/>
        <v>4.04</v>
      </c>
      <c r="BI144" s="3">
        <f t="shared" si="363"/>
        <v>3.3499999999999996</v>
      </c>
      <c r="BK144" s="3" t="s">
        <v>548</v>
      </c>
      <c r="BL144" s="3" t="s">
        <v>34</v>
      </c>
      <c r="BM144" s="3">
        <f t="shared" si="364"/>
        <v>34.14</v>
      </c>
      <c r="BN144" s="3">
        <f t="shared" si="365"/>
        <v>10.119999999999999</v>
      </c>
      <c r="BO144" s="3">
        <f t="shared" si="366"/>
        <v>7.19</v>
      </c>
      <c r="BP144" s="3">
        <f t="shared" si="367"/>
        <v>5.96</v>
      </c>
      <c r="BQ144" s="3">
        <f t="shared" si="368"/>
        <v>4.54</v>
      </c>
      <c r="BR144" s="3">
        <f t="shared" si="369"/>
        <v>4.17</v>
      </c>
      <c r="BS144" s="3">
        <f t="shared" si="370"/>
        <v>3.46</v>
      </c>
      <c r="BU144" s="3" t="s">
        <v>548</v>
      </c>
      <c r="BV144" s="3" t="s">
        <v>34</v>
      </c>
      <c r="BW144" s="3">
        <f t="shared" si="371"/>
        <v>35.81</v>
      </c>
      <c r="BX144" s="3">
        <f t="shared" si="372"/>
        <v>10.62</v>
      </c>
      <c r="BY144" s="3">
        <f t="shared" si="373"/>
        <v>7.54</v>
      </c>
      <c r="BZ144" s="3">
        <f t="shared" si="374"/>
        <v>6.25</v>
      </c>
      <c r="CA144" s="3">
        <f t="shared" si="375"/>
        <v>4.76</v>
      </c>
      <c r="CB144" s="3">
        <f t="shared" si="376"/>
        <v>4.37</v>
      </c>
      <c r="CC144" s="3">
        <f t="shared" si="377"/>
        <v>3.63</v>
      </c>
    </row>
    <row r="145" spans="1:81" x14ac:dyDescent="0.25">
      <c r="A145" s="3" t="s">
        <v>548</v>
      </c>
      <c r="B145" s="3" t="s">
        <v>3</v>
      </c>
      <c r="C145" s="3">
        <f t="shared" ref="C145:I147" si="420">ROUND(C34*(1-$B$112),2)</f>
        <v>26.65</v>
      </c>
      <c r="D145" s="3">
        <f t="shared" si="420"/>
        <v>5.72</v>
      </c>
      <c r="E145" s="3">
        <f t="shared" si="420"/>
        <v>3.26</v>
      </c>
      <c r="F145" s="3">
        <f t="shared" si="420"/>
        <v>2.66</v>
      </c>
      <c r="G145" s="3">
        <f t="shared" si="420"/>
        <v>2.52</v>
      </c>
      <c r="H145" s="3">
        <f t="shared" si="420"/>
        <v>2.35</v>
      </c>
      <c r="I145" s="3">
        <f t="shared" si="420"/>
        <v>1.95</v>
      </c>
      <c r="K145" s="3">
        <f t="shared" ref="K145:Q145" si="421">K34</f>
        <v>22.75</v>
      </c>
      <c r="L145" s="3">
        <f t="shared" si="421"/>
        <v>4.8899999999999997</v>
      </c>
      <c r="M145" s="3">
        <f t="shared" si="421"/>
        <v>2.78</v>
      </c>
      <c r="N145" s="3">
        <f t="shared" si="421"/>
        <v>2.27</v>
      </c>
      <c r="O145" s="3">
        <f t="shared" si="421"/>
        <v>2.15</v>
      </c>
      <c r="P145" s="3">
        <f t="shared" si="421"/>
        <v>2.0099999999999998</v>
      </c>
      <c r="Q145" s="3">
        <f t="shared" si="421"/>
        <v>1.67</v>
      </c>
      <c r="S145" s="7">
        <f t="shared" ref="S145:V147" si="422">1-(K145/C145)</f>
        <v>0.14634146341463405</v>
      </c>
      <c r="T145" s="7">
        <f t="shared" si="422"/>
        <v>0.1451048951048951</v>
      </c>
      <c r="U145" s="7">
        <f t="shared" si="422"/>
        <v>0.14723926380368102</v>
      </c>
      <c r="V145" s="7">
        <f t="shared" si="422"/>
        <v>0.14661654135338353</v>
      </c>
      <c r="W145" s="7">
        <f t="shared" si="408"/>
        <v>0.14682539682539686</v>
      </c>
      <c r="X145" s="7">
        <f t="shared" si="409"/>
        <v>0.14468085106382989</v>
      </c>
      <c r="Y145" s="7">
        <f t="shared" si="410"/>
        <v>0.14358974358974363</v>
      </c>
      <c r="AA145" s="3" t="s">
        <v>548</v>
      </c>
      <c r="AB145" s="3" t="s">
        <v>3</v>
      </c>
      <c r="AC145" s="3">
        <f t="shared" si="353"/>
        <v>27.400000000000002</v>
      </c>
      <c r="AD145" s="3">
        <f t="shared" si="326"/>
        <v>5.89</v>
      </c>
      <c r="AE145" s="3">
        <f t="shared" si="327"/>
        <v>3.36</v>
      </c>
      <c r="AF145" s="3">
        <f t="shared" si="328"/>
        <v>2.7399999999999998</v>
      </c>
      <c r="AG145" s="3">
        <f t="shared" si="329"/>
        <v>2.5999999999999996</v>
      </c>
      <c r="AH145" s="3">
        <f t="shared" si="330"/>
        <v>2.42</v>
      </c>
      <c r="AI145" s="3">
        <f t="shared" si="331"/>
        <v>2.0099999999999998</v>
      </c>
      <c r="AK145" s="3">
        <f t="shared" si="354"/>
        <v>22.75</v>
      </c>
      <c r="AL145" s="3">
        <f t="shared" si="355"/>
        <v>4.8899999999999997</v>
      </c>
      <c r="AM145" s="3">
        <f t="shared" si="332"/>
        <v>2.78</v>
      </c>
      <c r="AN145" s="3">
        <f t="shared" si="333"/>
        <v>2.27</v>
      </c>
      <c r="AO145" s="3">
        <f t="shared" si="334"/>
        <v>2.15</v>
      </c>
      <c r="AP145" s="3">
        <f t="shared" si="335"/>
        <v>2.0099999999999998</v>
      </c>
      <c r="AQ145" s="3">
        <f t="shared" si="336"/>
        <v>1.67</v>
      </c>
      <c r="AS145" s="7">
        <f t="shared" si="356"/>
        <v>0.16970802919708039</v>
      </c>
      <c r="AT145" s="7">
        <f t="shared" si="337"/>
        <v>0.16977928692699495</v>
      </c>
      <c r="AU145" s="7">
        <f t="shared" si="338"/>
        <v>0.17261904761904767</v>
      </c>
      <c r="AV145" s="7">
        <f t="shared" si="339"/>
        <v>0.17153284671532842</v>
      </c>
      <c r="AW145" s="7">
        <f t="shared" si="340"/>
        <v>0.17307692307692302</v>
      </c>
      <c r="AX145" s="7">
        <f t="shared" si="341"/>
        <v>0.16942148760330589</v>
      </c>
      <c r="AY145" s="7">
        <f t="shared" si="342"/>
        <v>0.16915422885572129</v>
      </c>
      <c r="BA145" s="3" t="s">
        <v>548</v>
      </c>
      <c r="BB145" s="3" t="s">
        <v>3</v>
      </c>
      <c r="BC145" s="3">
        <f t="shared" si="357"/>
        <v>28.360000000000003</v>
      </c>
      <c r="BD145" s="3">
        <f t="shared" si="358"/>
        <v>6.1</v>
      </c>
      <c r="BE145" s="3">
        <f t="shared" si="359"/>
        <v>3.48</v>
      </c>
      <c r="BF145" s="3">
        <f t="shared" si="360"/>
        <v>2.84</v>
      </c>
      <c r="BG145" s="3">
        <f t="shared" si="361"/>
        <v>2.6999999999999997</v>
      </c>
      <c r="BH145" s="3">
        <f t="shared" si="362"/>
        <v>2.5099999999999998</v>
      </c>
      <c r="BI145" s="3">
        <f t="shared" si="363"/>
        <v>2.09</v>
      </c>
      <c r="BK145" s="3" t="s">
        <v>548</v>
      </c>
      <c r="BL145" s="3" t="s">
        <v>3</v>
      </c>
      <c r="BM145" s="3">
        <f t="shared" si="364"/>
        <v>29.27</v>
      </c>
      <c r="BN145" s="3">
        <f t="shared" si="365"/>
        <v>6.3</v>
      </c>
      <c r="BO145" s="3">
        <f t="shared" si="366"/>
        <v>3.59</v>
      </c>
      <c r="BP145" s="3">
        <f t="shared" si="367"/>
        <v>2.93</v>
      </c>
      <c r="BQ145" s="3">
        <f t="shared" si="368"/>
        <v>2.79</v>
      </c>
      <c r="BR145" s="3">
        <f t="shared" si="369"/>
        <v>2.59</v>
      </c>
      <c r="BS145" s="3">
        <f t="shared" si="370"/>
        <v>2.16</v>
      </c>
      <c r="BU145" s="3" t="s">
        <v>548</v>
      </c>
      <c r="BV145" s="3" t="s">
        <v>3</v>
      </c>
      <c r="BW145" s="3">
        <f t="shared" si="371"/>
        <v>30.7</v>
      </c>
      <c r="BX145" s="3">
        <f t="shared" si="372"/>
        <v>6.61</v>
      </c>
      <c r="BY145" s="3">
        <f t="shared" si="373"/>
        <v>3.77</v>
      </c>
      <c r="BZ145" s="3">
        <f t="shared" si="374"/>
        <v>3.07</v>
      </c>
      <c r="CA145" s="3">
        <f t="shared" si="375"/>
        <v>2.93</v>
      </c>
      <c r="CB145" s="3">
        <f t="shared" si="376"/>
        <v>2.72</v>
      </c>
      <c r="CC145" s="3">
        <f t="shared" si="377"/>
        <v>2.27</v>
      </c>
    </row>
    <row r="146" spans="1:81" x14ac:dyDescent="0.25">
      <c r="A146" s="3" t="s">
        <v>548</v>
      </c>
      <c r="B146" s="3" t="s">
        <v>11</v>
      </c>
      <c r="C146" s="3">
        <f t="shared" si="420"/>
        <v>28.12</v>
      </c>
      <c r="D146" s="3">
        <f t="shared" si="420"/>
        <v>8.34</v>
      </c>
      <c r="E146" s="3">
        <f t="shared" si="420"/>
        <v>5.92</v>
      </c>
      <c r="F146" s="3">
        <f t="shared" si="420"/>
        <v>4.91</v>
      </c>
      <c r="G146" s="3">
        <f t="shared" si="420"/>
        <v>3.74</v>
      </c>
      <c r="H146" s="3">
        <f t="shared" si="420"/>
        <v>3.43</v>
      </c>
      <c r="I146" s="3">
        <f t="shared" si="420"/>
        <v>2.84</v>
      </c>
      <c r="K146" s="3">
        <f t="shared" ref="K146:Q146" si="423">K35</f>
        <v>24.01</v>
      </c>
      <c r="L146" s="3">
        <f t="shared" si="423"/>
        <v>7.12</v>
      </c>
      <c r="M146" s="3">
        <f t="shared" si="423"/>
        <v>5.05</v>
      </c>
      <c r="N146" s="3">
        <f t="shared" si="423"/>
        <v>4.1900000000000004</v>
      </c>
      <c r="O146" s="3">
        <f t="shared" si="423"/>
        <v>3.19</v>
      </c>
      <c r="P146" s="3">
        <f t="shared" si="423"/>
        <v>2.93</v>
      </c>
      <c r="Q146" s="3">
        <f t="shared" si="423"/>
        <v>2.4300000000000002</v>
      </c>
      <c r="S146" s="7">
        <f t="shared" si="422"/>
        <v>0.14615931721194875</v>
      </c>
      <c r="T146" s="7">
        <f t="shared" si="422"/>
        <v>0.1462829736211031</v>
      </c>
      <c r="U146" s="7">
        <f t="shared" si="422"/>
        <v>0.14695945945945943</v>
      </c>
      <c r="V146" s="7">
        <f t="shared" si="422"/>
        <v>0.14663951120162932</v>
      </c>
      <c r="W146" s="7">
        <f t="shared" si="408"/>
        <v>0.1470588235294118</v>
      </c>
      <c r="X146" s="7">
        <f t="shared" si="409"/>
        <v>0.14577259475218662</v>
      </c>
      <c r="Y146" s="7">
        <f t="shared" si="410"/>
        <v>0.14436619718309851</v>
      </c>
      <c r="AA146" s="3" t="s">
        <v>548</v>
      </c>
      <c r="AB146" s="3" t="s">
        <v>11</v>
      </c>
      <c r="AC146" s="3">
        <f t="shared" si="353"/>
        <v>28.91</v>
      </c>
      <c r="AD146" s="3">
        <f t="shared" si="326"/>
        <v>8.58</v>
      </c>
      <c r="AE146" s="3">
        <f t="shared" si="327"/>
        <v>6.09</v>
      </c>
      <c r="AF146" s="3">
        <f t="shared" si="328"/>
        <v>5.05</v>
      </c>
      <c r="AG146" s="3">
        <f t="shared" si="329"/>
        <v>3.8499999999999996</v>
      </c>
      <c r="AH146" s="3">
        <f t="shared" si="330"/>
        <v>3.53</v>
      </c>
      <c r="AI146" s="3">
        <f t="shared" si="331"/>
        <v>2.92</v>
      </c>
      <c r="AK146" s="3">
        <f t="shared" si="354"/>
        <v>24.01</v>
      </c>
      <c r="AL146" s="3">
        <f t="shared" si="355"/>
        <v>7.12</v>
      </c>
      <c r="AM146" s="3">
        <f t="shared" si="332"/>
        <v>5.05</v>
      </c>
      <c r="AN146" s="3">
        <f t="shared" si="333"/>
        <v>4.1900000000000004</v>
      </c>
      <c r="AO146" s="3">
        <f t="shared" si="334"/>
        <v>3.19</v>
      </c>
      <c r="AP146" s="3">
        <f t="shared" si="335"/>
        <v>2.93</v>
      </c>
      <c r="AQ146" s="3">
        <f t="shared" si="336"/>
        <v>2.4300000000000002</v>
      </c>
      <c r="AS146" s="7">
        <f t="shared" si="356"/>
        <v>0.16949152542372881</v>
      </c>
      <c r="AT146" s="7">
        <f t="shared" si="337"/>
        <v>0.17016317016317017</v>
      </c>
      <c r="AU146" s="7">
        <f t="shared" si="338"/>
        <v>0.17077175697865354</v>
      </c>
      <c r="AV146" s="7">
        <f t="shared" si="339"/>
        <v>0.17029702970297023</v>
      </c>
      <c r="AW146" s="7">
        <f t="shared" si="340"/>
        <v>0.17142857142857137</v>
      </c>
      <c r="AX146" s="7">
        <f t="shared" si="341"/>
        <v>0.16997167138810187</v>
      </c>
      <c r="AY146" s="7">
        <f t="shared" si="342"/>
        <v>0.16780821917808209</v>
      </c>
      <c r="BA146" s="3" t="s">
        <v>548</v>
      </c>
      <c r="BB146" s="3" t="s">
        <v>11</v>
      </c>
      <c r="BC146" s="3">
        <f t="shared" si="357"/>
        <v>29.930000000000003</v>
      </c>
      <c r="BD146" s="3">
        <f t="shared" si="358"/>
        <v>8.89</v>
      </c>
      <c r="BE146" s="3">
        <f t="shared" si="359"/>
        <v>6.31</v>
      </c>
      <c r="BF146" s="3">
        <f t="shared" si="360"/>
        <v>5.2299999999999995</v>
      </c>
      <c r="BG146" s="3">
        <f t="shared" si="361"/>
        <v>3.9899999999999998</v>
      </c>
      <c r="BH146" s="3">
        <f t="shared" si="362"/>
        <v>3.6599999999999997</v>
      </c>
      <c r="BI146" s="3">
        <f t="shared" si="363"/>
        <v>3.03</v>
      </c>
      <c r="BK146" s="3" t="s">
        <v>548</v>
      </c>
      <c r="BL146" s="3" t="s">
        <v>11</v>
      </c>
      <c r="BM146" s="3">
        <f t="shared" si="364"/>
        <v>30.89</v>
      </c>
      <c r="BN146" s="3">
        <f t="shared" si="365"/>
        <v>9.17</v>
      </c>
      <c r="BO146" s="3">
        <f t="shared" si="366"/>
        <v>6.51</v>
      </c>
      <c r="BP146" s="3">
        <f t="shared" si="367"/>
        <v>5.4</v>
      </c>
      <c r="BQ146" s="3">
        <f t="shared" si="368"/>
        <v>4.12</v>
      </c>
      <c r="BR146" s="3">
        <f t="shared" si="369"/>
        <v>3.78</v>
      </c>
      <c r="BS146" s="3">
        <f t="shared" si="370"/>
        <v>3.13</v>
      </c>
      <c r="BU146" s="3" t="s">
        <v>548</v>
      </c>
      <c r="BV146" s="3" t="s">
        <v>11</v>
      </c>
      <c r="BW146" s="3">
        <f t="shared" si="371"/>
        <v>32.4</v>
      </c>
      <c r="BX146" s="3">
        <f t="shared" si="372"/>
        <v>9.6199999999999992</v>
      </c>
      <c r="BY146" s="3">
        <f t="shared" si="373"/>
        <v>6.83</v>
      </c>
      <c r="BZ146" s="3">
        <f t="shared" si="374"/>
        <v>5.66</v>
      </c>
      <c r="CA146" s="3">
        <f t="shared" si="375"/>
        <v>4.32</v>
      </c>
      <c r="CB146" s="3">
        <f t="shared" si="376"/>
        <v>3.97</v>
      </c>
      <c r="CC146" s="3">
        <f t="shared" si="377"/>
        <v>3.28</v>
      </c>
    </row>
    <row r="147" spans="1:81" x14ac:dyDescent="0.25">
      <c r="A147" s="3" t="s">
        <v>548</v>
      </c>
      <c r="B147" s="3" t="s">
        <v>1</v>
      </c>
      <c r="C147" s="3">
        <f t="shared" si="420"/>
        <v>29.6</v>
      </c>
      <c r="D147" s="3">
        <f t="shared" si="420"/>
        <v>8.77</v>
      </c>
      <c r="E147" s="3">
        <f t="shared" si="420"/>
        <v>6.23</v>
      </c>
      <c r="F147" s="3">
        <f t="shared" si="420"/>
        <v>5.17</v>
      </c>
      <c r="G147" s="3">
        <f t="shared" si="420"/>
        <v>3.94</v>
      </c>
      <c r="H147" s="3">
        <f t="shared" si="420"/>
        <v>3.61</v>
      </c>
      <c r="I147" s="3">
        <f t="shared" si="420"/>
        <v>2.99</v>
      </c>
      <c r="K147" s="3">
        <f t="shared" ref="K147:Q147" si="424">K36</f>
        <v>25.27</v>
      </c>
      <c r="L147" s="3">
        <f t="shared" si="424"/>
        <v>7.49</v>
      </c>
      <c r="M147" s="3">
        <f t="shared" si="424"/>
        <v>5.32</v>
      </c>
      <c r="N147" s="3">
        <f t="shared" si="424"/>
        <v>4.41</v>
      </c>
      <c r="O147" s="3">
        <f t="shared" si="424"/>
        <v>3.36</v>
      </c>
      <c r="P147" s="3">
        <f t="shared" si="424"/>
        <v>3.08</v>
      </c>
      <c r="Q147" s="3">
        <f t="shared" si="424"/>
        <v>2.56</v>
      </c>
      <c r="S147" s="7">
        <f t="shared" si="422"/>
        <v>0.14628378378378382</v>
      </c>
      <c r="T147" s="7">
        <f t="shared" si="422"/>
        <v>0.14595210946408199</v>
      </c>
      <c r="U147" s="7">
        <f t="shared" si="422"/>
        <v>0.1460674157303371</v>
      </c>
      <c r="V147" s="7">
        <f t="shared" si="422"/>
        <v>0.14700193423597674</v>
      </c>
      <c r="W147" s="7">
        <f t="shared" si="408"/>
        <v>0.14720812182741116</v>
      </c>
      <c r="X147" s="7">
        <f t="shared" si="409"/>
        <v>0.14681440443213289</v>
      </c>
      <c r="Y147" s="7">
        <f t="shared" si="410"/>
        <v>0.14381270903010035</v>
      </c>
      <c r="AA147" s="3" t="s">
        <v>548</v>
      </c>
      <c r="AB147" s="3" t="s">
        <v>1</v>
      </c>
      <c r="AC147" s="3">
        <f t="shared" si="353"/>
        <v>30.430000000000003</v>
      </c>
      <c r="AD147" s="3">
        <f t="shared" si="326"/>
        <v>9.02</v>
      </c>
      <c r="AE147" s="3">
        <f t="shared" si="327"/>
        <v>6.41</v>
      </c>
      <c r="AF147" s="3">
        <f t="shared" si="328"/>
        <v>5.3199999999999994</v>
      </c>
      <c r="AG147" s="3">
        <f t="shared" si="329"/>
        <v>4.0599999999999996</v>
      </c>
      <c r="AH147" s="3">
        <f t="shared" si="330"/>
        <v>3.7199999999999998</v>
      </c>
      <c r="AI147" s="3">
        <f t="shared" si="331"/>
        <v>3.0799999999999996</v>
      </c>
      <c r="AK147" s="3">
        <f t="shared" si="354"/>
        <v>25.27</v>
      </c>
      <c r="AL147" s="3">
        <f t="shared" si="355"/>
        <v>7.49</v>
      </c>
      <c r="AM147" s="3">
        <f t="shared" si="332"/>
        <v>5.32</v>
      </c>
      <c r="AN147" s="3">
        <f t="shared" si="333"/>
        <v>4.41</v>
      </c>
      <c r="AO147" s="3">
        <f t="shared" si="334"/>
        <v>3.36</v>
      </c>
      <c r="AP147" s="3">
        <f t="shared" si="335"/>
        <v>3.08</v>
      </c>
      <c r="AQ147" s="3">
        <f t="shared" si="336"/>
        <v>2.56</v>
      </c>
      <c r="AS147" s="7">
        <f t="shared" si="356"/>
        <v>0.16956950377916535</v>
      </c>
      <c r="AT147" s="7">
        <f t="shared" si="337"/>
        <v>0.16962305986696224</v>
      </c>
      <c r="AU147" s="7">
        <f t="shared" si="338"/>
        <v>0.17004680187207488</v>
      </c>
      <c r="AV147" s="7">
        <f t="shared" si="339"/>
        <v>0.17105263157894723</v>
      </c>
      <c r="AW147" s="7">
        <f t="shared" si="340"/>
        <v>0.17241379310344818</v>
      </c>
      <c r="AX147" s="7">
        <f t="shared" si="341"/>
        <v>0.17204301075268813</v>
      </c>
      <c r="AY147" s="7">
        <f t="shared" si="342"/>
        <v>0.16883116883116867</v>
      </c>
      <c r="BA147" s="3" t="s">
        <v>548</v>
      </c>
      <c r="BB147" s="3" t="s">
        <v>1</v>
      </c>
      <c r="BC147" s="3">
        <f t="shared" si="357"/>
        <v>31.5</v>
      </c>
      <c r="BD147" s="3">
        <f t="shared" si="358"/>
        <v>9.34</v>
      </c>
      <c r="BE147" s="3">
        <f t="shared" si="359"/>
        <v>6.64</v>
      </c>
      <c r="BF147" s="3">
        <f t="shared" si="360"/>
        <v>5.51</v>
      </c>
      <c r="BG147" s="3">
        <f t="shared" si="361"/>
        <v>4.21</v>
      </c>
      <c r="BH147" s="3">
        <f t="shared" si="362"/>
        <v>3.86</v>
      </c>
      <c r="BI147" s="3">
        <f t="shared" si="363"/>
        <v>3.19</v>
      </c>
      <c r="BK147" s="3" t="s">
        <v>548</v>
      </c>
      <c r="BL147" s="3" t="s">
        <v>1</v>
      </c>
      <c r="BM147" s="3">
        <f t="shared" si="364"/>
        <v>32.51</v>
      </c>
      <c r="BN147" s="3">
        <f t="shared" si="365"/>
        <v>9.64</v>
      </c>
      <c r="BO147" s="3">
        <f t="shared" si="366"/>
        <v>6.85</v>
      </c>
      <c r="BP147" s="3">
        <f t="shared" si="367"/>
        <v>5.69</v>
      </c>
      <c r="BQ147" s="3">
        <f t="shared" si="368"/>
        <v>4.34</v>
      </c>
      <c r="BR147" s="3">
        <f t="shared" si="369"/>
        <v>3.98</v>
      </c>
      <c r="BS147" s="3">
        <f t="shared" si="370"/>
        <v>3.29</v>
      </c>
      <c r="BU147" s="3" t="s">
        <v>548</v>
      </c>
      <c r="BV147" s="3" t="s">
        <v>1</v>
      </c>
      <c r="BW147" s="3">
        <f t="shared" si="371"/>
        <v>34.1</v>
      </c>
      <c r="BX147" s="3">
        <f t="shared" si="372"/>
        <v>10.11</v>
      </c>
      <c r="BY147" s="3">
        <f t="shared" si="373"/>
        <v>7.19</v>
      </c>
      <c r="BZ147" s="3">
        <f t="shared" si="374"/>
        <v>5.97</v>
      </c>
      <c r="CA147" s="3">
        <f t="shared" si="375"/>
        <v>4.55</v>
      </c>
      <c r="CB147" s="3">
        <f t="shared" si="376"/>
        <v>4.18</v>
      </c>
      <c r="CC147" s="3">
        <f t="shared" si="377"/>
        <v>3.45</v>
      </c>
    </row>
  </sheetData>
  <mergeCells count="9">
    <mergeCell ref="BU1:CC1"/>
    <mergeCell ref="BK1:BS1"/>
    <mergeCell ref="BA1:BI1"/>
    <mergeCell ref="AS1:AY1"/>
    <mergeCell ref="A1:I1"/>
    <mergeCell ref="S1:Y1"/>
    <mergeCell ref="K1:Q1"/>
    <mergeCell ref="AA1:AI1"/>
    <mergeCell ref="AK1:AQ1"/>
  </mergeCells>
  <pageMargins left="0.7" right="0.7" top="0.75" bottom="0.75" header="0.3" footer="0.3"/>
  <pageSetup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47"/>
  <sheetViews>
    <sheetView topLeftCell="N1" workbookViewId="0">
      <selection activeCell="AI12" sqref="AI12"/>
    </sheetView>
  </sheetViews>
  <sheetFormatPr defaultRowHeight="15" x14ac:dyDescent="0.25"/>
  <cols>
    <col min="4" max="4" width="19.28515625" bestFit="1" customWidth="1"/>
    <col min="7" max="7" width="19.28515625" bestFit="1" customWidth="1"/>
    <col min="9" max="9" width="8.7109375" bestFit="1" customWidth="1"/>
    <col min="10" max="10" width="19.28515625" bestFit="1" customWidth="1"/>
    <col min="15" max="15" width="19.28515625" bestFit="1" customWidth="1"/>
    <col min="18" max="18" width="19.28515625" bestFit="1" customWidth="1"/>
    <col min="21" max="21" width="19.28515625" bestFit="1" customWidth="1"/>
  </cols>
  <sheetData>
    <row r="1" spans="1:36" x14ac:dyDescent="0.25">
      <c r="A1" s="37" t="s">
        <v>565</v>
      </c>
      <c r="B1" s="37"/>
      <c r="C1" s="37"/>
      <c r="D1" s="37"/>
      <c r="F1" s="39" t="s">
        <v>40</v>
      </c>
      <c r="G1" s="39"/>
      <c r="I1" s="38" t="s">
        <v>41</v>
      </c>
      <c r="J1" s="38"/>
      <c r="L1" s="37" t="s">
        <v>562</v>
      </c>
      <c r="M1" s="37"/>
      <c r="N1" s="37"/>
      <c r="O1" s="37"/>
      <c r="Q1" s="39" t="s">
        <v>563</v>
      </c>
      <c r="R1" s="39"/>
      <c r="T1" s="38" t="s">
        <v>564</v>
      </c>
      <c r="U1" s="38"/>
      <c r="W1" s="37" t="s">
        <v>568</v>
      </c>
      <c r="X1" s="37"/>
      <c r="Y1" s="37"/>
      <c r="Z1" s="37"/>
      <c r="AB1" s="37" t="s">
        <v>665</v>
      </c>
      <c r="AC1" s="37"/>
      <c r="AD1" s="37"/>
      <c r="AE1" s="37"/>
      <c r="AG1" s="37" t="s">
        <v>666</v>
      </c>
      <c r="AH1" s="37"/>
      <c r="AI1" s="37"/>
      <c r="AJ1" s="37"/>
    </row>
    <row r="2" spans="1:36" x14ac:dyDescent="0.25">
      <c r="A2" s="1" t="s">
        <v>32</v>
      </c>
      <c r="B2" s="1" t="s">
        <v>33</v>
      </c>
      <c r="C2" s="5" t="s">
        <v>38</v>
      </c>
      <c r="D2" s="1" t="s">
        <v>39</v>
      </c>
      <c r="F2" s="5" t="s">
        <v>38</v>
      </c>
      <c r="G2" s="1" t="s">
        <v>39</v>
      </c>
      <c r="I2" s="5" t="s">
        <v>38</v>
      </c>
      <c r="J2" s="1" t="s">
        <v>39</v>
      </c>
      <c r="L2" s="1" t="s">
        <v>32</v>
      </c>
      <c r="M2" s="1" t="s">
        <v>33</v>
      </c>
      <c r="N2" s="5" t="s">
        <v>38</v>
      </c>
      <c r="O2" s="1" t="s">
        <v>39</v>
      </c>
      <c r="Q2" s="5" t="s">
        <v>38</v>
      </c>
      <c r="R2" s="1" t="s">
        <v>39</v>
      </c>
      <c r="T2" s="5" t="s">
        <v>38</v>
      </c>
      <c r="U2" s="1" t="s">
        <v>39</v>
      </c>
      <c r="W2" s="1" t="s">
        <v>32</v>
      </c>
      <c r="X2" s="1" t="s">
        <v>33</v>
      </c>
      <c r="Y2" s="5" t="s">
        <v>38</v>
      </c>
      <c r="Z2" s="1" t="s">
        <v>39</v>
      </c>
      <c r="AB2" s="1" t="s">
        <v>32</v>
      </c>
      <c r="AC2" s="1" t="s">
        <v>33</v>
      </c>
      <c r="AD2" s="5" t="s">
        <v>38</v>
      </c>
      <c r="AE2" s="1" t="s">
        <v>39</v>
      </c>
      <c r="AG2" s="1" t="s">
        <v>32</v>
      </c>
      <c r="AH2" s="1" t="s">
        <v>33</v>
      </c>
      <c r="AI2" s="5" t="s">
        <v>38</v>
      </c>
      <c r="AJ2" s="1" t="s">
        <v>39</v>
      </c>
    </row>
    <row r="3" spans="1:36" x14ac:dyDescent="0.25">
      <c r="A3" s="3" t="s">
        <v>34</v>
      </c>
      <c r="B3" s="3" t="s">
        <v>35</v>
      </c>
      <c r="C3" s="3">
        <v>11.5</v>
      </c>
      <c r="D3" s="3">
        <v>0.09</v>
      </c>
      <c r="F3" s="3">
        <f t="shared" ref="F3:G10" si="0">ROUND(C3*0.7,2)</f>
        <v>8.0500000000000007</v>
      </c>
      <c r="G3" s="3">
        <f t="shared" si="0"/>
        <v>0.06</v>
      </c>
      <c r="I3" s="7">
        <f t="shared" ref="I3:J10" si="1">1-(F3/C3)</f>
        <v>0.29999999999999993</v>
      </c>
      <c r="J3" s="7">
        <f t="shared" si="1"/>
        <v>0.33333333333333337</v>
      </c>
      <c r="L3" s="3" t="s">
        <v>34</v>
      </c>
      <c r="M3" s="3" t="s">
        <v>35</v>
      </c>
      <c r="N3" s="3">
        <f>ROUNDUP(C3*1.028, 2)</f>
        <v>11.83</v>
      </c>
      <c r="O3" s="3">
        <f>ROUNDUP(D3*1.028, 2)</f>
        <v>9.9999999999999992E-2</v>
      </c>
      <c r="Q3" s="3">
        <f>F3</f>
        <v>8.0500000000000007</v>
      </c>
      <c r="R3" s="3">
        <f>G3</f>
        <v>0.06</v>
      </c>
      <c r="T3" s="7">
        <f t="shared" ref="T3:T36" si="2">1-(Q3/N3)</f>
        <v>0.31952662721893488</v>
      </c>
      <c r="U3" s="7">
        <f t="shared" ref="U3:U36" si="3">1-(R3/O3)</f>
        <v>0.4</v>
      </c>
      <c r="W3" s="3" t="s">
        <v>34</v>
      </c>
      <c r="X3" s="3" t="s">
        <v>35</v>
      </c>
      <c r="Y3" s="3">
        <f>ROUNDUP(N3*1.035,2)</f>
        <v>12.25</v>
      </c>
      <c r="Z3" s="3">
        <f>ROUNDUP(O3*1.035,2)</f>
        <v>0.11</v>
      </c>
      <c r="AB3" s="3" t="s">
        <v>34</v>
      </c>
      <c r="AC3" s="3" t="s">
        <v>35</v>
      </c>
      <c r="AD3" s="3">
        <f>ROUND(Y3*1.032,2)</f>
        <v>12.64</v>
      </c>
      <c r="AE3" s="3">
        <f>ROUND(Z3*1.032,2)</f>
        <v>0.11</v>
      </c>
      <c r="AG3" s="3" t="s">
        <v>34</v>
      </c>
      <c r="AH3" s="3" t="s">
        <v>35</v>
      </c>
      <c r="AI3" s="3">
        <f>ROUND(AD3*1.049,2)</f>
        <v>13.26</v>
      </c>
      <c r="AJ3" s="3">
        <f>ROUND(AE3*1.049,2)</f>
        <v>0.12</v>
      </c>
    </row>
    <row r="4" spans="1:36" x14ac:dyDescent="0.25">
      <c r="A4" s="3" t="s">
        <v>34</v>
      </c>
      <c r="B4" s="3" t="s">
        <v>36</v>
      </c>
      <c r="C4" s="3">
        <v>11.5</v>
      </c>
      <c r="D4" s="3">
        <v>0.09</v>
      </c>
      <c r="F4" s="3">
        <f t="shared" si="0"/>
        <v>8.0500000000000007</v>
      </c>
      <c r="G4" s="3">
        <f t="shared" si="0"/>
        <v>0.06</v>
      </c>
      <c r="I4" s="7">
        <f t="shared" si="1"/>
        <v>0.29999999999999993</v>
      </c>
      <c r="J4" s="7">
        <f t="shared" si="1"/>
        <v>0.33333333333333337</v>
      </c>
      <c r="L4" s="3" t="s">
        <v>34</v>
      </c>
      <c r="M4" s="3" t="s">
        <v>36</v>
      </c>
      <c r="N4" s="3">
        <f t="shared" ref="N4:N36" si="4">ROUNDUP(C4*1.028, 2)</f>
        <v>11.83</v>
      </c>
      <c r="O4" s="3">
        <f t="shared" ref="O4:O36" si="5">ROUNDUP(D4*1.028, 2)</f>
        <v>9.9999999999999992E-2</v>
      </c>
      <c r="Q4" s="3">
        <f t="shared" ref="Q4:Q36" si="6">F4</f>
        <v>8.0500000000000007</v>
      </c>
      <c r="R4" s="3">
        <f t="shared" ref="R4:R36" si="7">G4</f>
        <v>0.06</v>
      </c>
      <c r="T4" s="7">
        <f t="shared" si="2"/>
        <v>0.31952662721893488</v>
      </c>
      <c r="U4" s="7">
        <f t="shared" si="3"/>
        <v>0.4</v>
      </c>
      <c r="W4" s="3" t="s">
        <v>34</v>
      </c>
      <c r="X4" s="3" t="s">
        <v>36</v>
      </c>
      <c r="Y4" s="3">
        <f t="shared" ref="Y4:Y36" si="8">ROUNDUP(N4*1.035,2)</f>
        <v>12.25</v>
      </c>
      <c r="Z4" s="3">
        <f t="shared" ref="Z4:Z36" si="9">ROUNDUP(O4*1.035,2)</f>
        <v>0.11</v>
      </c>
      <c r="AB4" s="3" t="s">
        <v>34</v>
      </c>
      <c r="AC4" s="3" t="s">
        <v>36</v>
      </c>
      <c r="AD4" s="3">
        <f t="shared" ref="AD4:AD36" si="10">ROUND(Y4*1.032,2)</f>
        <v>12.64</v>
      </c>
      <c r="AE4" s="3">
        <f t="shared" ref="AE4:AE36" si="11">ROUND(Z4*1.032,2)</f>
        <v>0.11</v>
      </c>
      <c r="AG4" s="3" t="s">
        <v>34</v>
      </c>
      <c r="AH4" s="3" t="s">
        <v>36</v>
      </c>
      <c r="AI4" s="3">
        <f t="shared" ref="AI4:AI36" si="12">ROUND(AD4*1.049,2)</f>
        <v>13.26</v>
      </c>
      <c r="AJ4" s="3">
        <f t="shared" ref="AJ4:AJ36" si="13">ROUND(AE4*1.049,2)</f>
        <v>0.12</v>
      </c>
    </row>
    <row r="5" spans="1:36" x14ac:dyDescent="0.25">
      <c r="A5" s="3" t="s">
        <v>34</v>
      </c>
      <c r="B5" s="3" t="s">
        <v>37</v>
      </c>
      <c r="C5" s="3">
        <v>13.5</v>
      </c>
      <c r="D5" s="3">
        <v>0.14000000000000001</v>
      </c>
      <c r="F5" s="3">
        <f t="shared" si="0"/>
        <v>9.4499999999999993</v>
      </c>
      <c r="G5" s="3">
        <f t="shared" si="0"/>
        <v>0.1</v>
      </c>
      <c r="I5" s="7">
        <f t="shared" si="1"/>
        <v>0.30000000000000004</v>
      </c>
      <c r="J5" s="7">
        <f t="shared" si="1"/>
        <v>0.2857142857142857</v>
      </c>
      <c r="L5" s="3" t="s">
        <v>34</v>
      </c>
      <c r="M5" s="3" t="s">
        <v>37</v>
      </c>
      <c r="N5" s="3">
        <f t="shared" si="4"/>
        <v>13.879999999999999</v>
      </c>
      <c r="O5" s="3">
        <f t="shared" si="5"/>
        <v>0.15000000000000002</v>
      </c>
      <c r="Q5" s="3">
        <f t="shared" si="6"/>
        <v>9.4499999999999993</v>
      </c>
      <c r="R5" s="3">
        <f t="shared" si="7"/>
        <v>0.1</v>
      </c>
      <c r="T5" s="7">
        <f t="shared" si="2"/>
        <v>0.31916426512968299</v>
      </c>
      <c r="U5" s="7">
        <f t="shared" si="3"/>
        <v>0.33333333333333337</v>
      </c>
      <c r="W5" s="3" t="s">
        <v>34</v>
      </c>
      <c r="X5" s="3" t="s">
        <v>37</v>
      </c>
      <c r="Y5" s="3">
        <f t="shared" si="8"/>
        <v>14.37</v>
      </c>
      <c r="Z5" s="3">
        <f t="shared" si="9"/>
        <v>0.16</v>
      </c>
      <c r="AB5" s="3" t="s">
        <v>34</v>
      </c>
      <c r="AC5" s="3" t="s">
        <v>37</v>
      </c>
      <c r="AD5" s="3">
        <f t="shared" si="10"/>
        <v>14.83</v>
      </c>
      <c r="AE5" s="3">
        <f t="shared" si="11"/>
        <v>0.17</v>
      </c>
      <c r="AG5" s="3" t="s">
        <v>34</v>
      </c>
      <c r="AH5" s="3" t="s">
        <v>37</v>
      </c>
      <c r="AI5" s="3">
        <f t="shared" si="12"/>
        <v>15.56</v>
      </c>
      <c r="AJ5" s="3">
        <f t="shared" si="13"/>
        <v>0.18</v>
      </c>
    </row>
    <row r="6" spans="1:36" x14ac:dyDescent="0.25">
      <c r="A6" s="3" t="s">
        <v>34</v>
      </c>
      <c r="B6" s="3" t="s">
        <v>9</v>
      </c>
      <c r="C6" s="3">
        <v>17</v>
      </c>
      <c r="D6" s="3">
        <v>0.16</v>
      </c>
      <c r="F6" s="3">
        <f t="shared" si="0"/>
        <v>11.9</v>
      </c>
      <c r="G6" s="3">
        <f t="shared" si="0"/>
        <v>0.11</v>
      </c>
      <c r="I6" s="7">
        <f t="shared" si="1"/>
        <v>0.29999999999999993</v>
      </c>
      <c r="J6" s="7">
        <f t="shared" si="1"/>
        <v>0.3125</v>
      </c>
      <c r="L6" s="3" t="s">
        <v>34</v>
      </c>
      <c r="M6" s="3" t="s">
        <v>9</v>
      </c>
      <c r="N6" s="3">
        <f t="shared" si="4"/>
        <v>17.48</v>
      </c>
      <c r="O6" s="3">
        <f t="shared" si="5"/>
        <v>0.17</v>
      </c>
      <c r="Q6" s="3">
        <f t="shared" si="6"/>
        <v>11.9</v>
      </c>
      <c r="R6" s="3">
        <f t="shared" si="7"/>
        <v>0.11</v>
      </c>
      <c r="T6" s="7">
        <f t="shared" si="2"/>
        <v>0.31922196796338675</v>
      </c>
      <c r="U6" s="7">
        <f t="shared" si="3"/>
        <v>0.35294117647058831</v>
      </c>
      <c r="W6" s="3" t="s">
        <v>34</v>
      </c>
      <c r="X6" s="3" t="s">
        <v>9</v>
      </c>
      <c r="Y6" s="3">
        <f t="shared" si="8"/>
        <v>18.100000000000001</v>
      </c>
      <c r="Z6" s="3">
        <f t="shared" si="9"/>
        <v>0.18000000000000002</v>
      </c>
      <c r="AB6" s="3" t="s">
        <v>34</v>
      </c>
      <c r="AC6" s="3" t="s">
        <v>9</v>
      </c>
      <c r="AD6" s="3">
        <f t="shared" si="10"/>
        <v>18.68</v>
      </c>
      <c r="AE6" s="3">
        <f t="shared" si="11"/>
        <v>0.19</v>
      </c>
      <c r="AG6" s="3" t="s">
        <v>34</v>
      </c>
      <c r="AH6" s="3" t="s">
        <v>9</v>
      </c>
      <c r="AI6" s="3">
        <f t="shared" si="12"/>
        <v>19.600000000000001</v>
      </c>
      <c r="AJ6" s="3">
        <f t="shared" si="13"/>
        <v>0.2</v>
      </c>
    </row>
    <row r="7" spans="1:36" x14ac:dyDescent="0.25">
      <c r="A7" s="3" t="s">
        <v>34</v>
      </c>
      <c r="B7" s="4" t="s">
        <v>3</v>
      </c>
      <c r="C7" s="3">
        <v>12.5</v>
      </c>
      <c r="D7" s="3">
        <v>0.13</v>
      </c>
      <c r="F7" s="3">
        <f t="shared" si="0"/>
        <v>8.75</v>
      </c>
      <c r="G7" s="3">
        <f t="shared" si="0"/>
        <v>0.09</v>
      </c>
      <c r="I7" s="7">
        <f t="shared" si="1"/>
        <v>0.30000000000000004</v>
      </c>
      <c r="J7" s="7">
        <f t="shared" si="1"/>
        <v>0.30769230769230771</v>
      </c>
      <c r="L7" s="3" t="s">
        <v>34</v>
      </c>
      <c r="M7" s="4" t="s">
        <v>3</v>
      </c>
      <c r="N7" s="3">
        <f t="shared" si="4"/>
        <v>12.85</v>
      </c>
      <c r="O7" s="3">
        <f t="shared" si="5"/>
        <v>0.14000000000000001</v>
      </c>
      <c r="Q7" s="3">
        <f t="shared" si="6"/>
        <v>8.75</v>
      </c>
      <c r="R7" s="3">
        <f t="shared" si="7"/>
        <v>0.09</v>
      </c>
      <c r="T7" s="7">
        <f t="shared" si="2"/>
        <v>0.31906614785992216</v>
      </c>
      <c r="U7" s="7">
        <f t="shared" si="3"/>
        <v>0.35714285714285721</v>
      </c>
      <c r="W7" s="3" t="s">
        <v>34</v>
      </c>
      <c r="X7" s="4" t="s">
        <v>3</v>
      </c>
      <c r="Y7" s="3">
        <f t="shared" si="8"/>
        <v>13.299999999999999</v>
      </c>
      <c r="Z7" s="3">
        <f t="shared" si="9"/>
        <v>0.15000000000000002</v>
      </c>
      <c r="AB7" s="3" t="s">
        <v>34</v>
      </c>
      <c r="AC7" s="4" t="s">
        <v>3</v>
      </c>
      <c r="AD7" s="3">
        <f t="shared" si="10"/>
        <v>13.73</v>
      </c>
      <c r="AE7" s="3">
        <f t="shared" si="11"/>
        <v>0.15</v>
      </c>
      <c r="AG7" s="3" t="s">
        <v>34</v>
      </c>
      <c r="AH7" s="4" t="s">
        <v>3</v>
      </c>
      <c r="AI7" s="3">
        <f t="shared" si="12"/>
        <v>14.4</v>
      </c>
      <c r="AJ7" s="3">
        <f t="shared" si="13"/>
        <v>0.16</v>
      </c>
    </row>
    <row r="8" spans="1:36" x14ac:dyDescent="0.25">
      <c r="A8" s="3" t="s">
        <v>34</v>
      </c>
      <c r="B8" s="3" t="s">
        <v>11</v>
      </c>
      <c r="C8" s="3">
        <v>17.5</v>
      </c>
      <c r="D8" s="3">
        <v>0.17</v>
      </c>
      <c r="F8" s="3">
        <f t="shared" si="0"/>
        <v>12.25</v>
      </c>
      <c r="G8" s="3">
        <f t="shared" si="0"/>
        <v>0.12</v>
      </c>
      <c r="I8" s="7">
        <f t="shared" si="1"/>
        <v>0.30000000000000004</v>
      </c>
      <c r="J8" s="7">
        <f t="shared" si="1"/>
        <v>0.29411764705882359</v>
      </c>
      <c r="L8" s="3" t="s">
        <v>34</v>
      </c>
      <c r="M8" s="3" t="s">
        <v>11</v>
      </c>
      <c r="N8" s="3">
        <f t="shared" si="4"/>
        <v>17.989999999999998</v>
      </c>
      <c r="O8" s="3">
        <f t="shared" si="5"/>
        <v>0.18000000000000002</v>
      </c>
      <c r="Q8" s="3">
        <f t="shared" si="6"/>
        <v>12.25</v>
      </c>
      <c r="R8" s="3">
        <f t="shared" si="7"/>
        <v>0.12</v>
      </c>
      <c r="T8" s="7">
        <f t="shared" si="2"/>
        <v>0.31906614785992216</v>
      </c>
      <c r="U8" s="7">
        <f t="shared" si="3"/>
        <v>0.33333333333333348</v>
      </c>
      <c r="W8" s="3" t="s">
        <v>34</v>
      </c>
      <c r="X8" s="3" t="s">
        <v>11</v>
      </c>
      <c r="Y8" s="3">
        <f t="shared" si="8"/>
        <v>18.62</v>
      </c>
      <c r="Z8" s="3">
        <f t="shared" si="9"/>
        <v>0.19</v>
      </c>
      <c r="AB8" s="3" t="s">
        <v>34</v>
      </c>
      <c r="AC8" s="3" t="s">
        <v>11</v>
      </c>
      <c r="AD8" s="3">
        <f t="shared" si="10"/>
        <v>19.22</v>
      </c>
      <c r="AE8" s="3">
        <f t="shared" si="11"/>
        <v>0.2</v>
      </c>
      <c r="AG8" s="3" t="s">
        <v>34</v>
      </c>
      <c r="AH8" s="3" t="s">
        <v>11</v>
      </c>
      <c r="AI8" s="3">
        <f t="shared" si="12"/>
        <v>20.16</v>
      </c>
      <c r="AJ8" s="3">
        <f t="shared" si="13"/>
        <v>0.21</v>
      </c>
    </row>
    <row r="9" spans="1:36" x14ac:dyDescent="0.25">
      <c r="A9" s="3" t="s">
        <v>3</v>
      </c>
      <c r="B9" s="3" t="s">
        <v>35</v>
      </c>
      <c r="C9" s="3">
        <v>11.5</v>
      </c>
      <c r="D9" s="3">
        <v>0.09</v>
      </c>
      <c r="F9" s="3">
        <f t="shared" si="0"/>
        <v>8.0500000000000007</v>
      </c>
      <c r="G9" s="3">
        <f t="shared" si="0"/>
        <v>0.06</v>
      </c>
      <c r="I9" s="7">
        <f t="shared" si="1"/>
        <v>0.29999999999999993</v>
      </c>
      <c r="J9" s="7">
        <f t="shared" si="1"/>
        <v>0.33333333333333337</v>
      </c>
      <c r="L9" s="3" t="s">
        <v>3</v>
      </c>
      <c r="M9" s="3" t="s">
        <v>35</v>
      </c>
      <c r="N9" s="3">
        <f t="shared" si="4"/>
        <v>11.83</v>
      </c>
      <c r="O9" s="3">
        <f t="shared" si="5"/>
        <v>9.9999999999999992E-2</v>
      </c>
      <c r="Q9" s="3">
        <f t="shared" si="6"/>
        <v>8.0500000000000007</v>
      </c>
      <c r="R9" s="3">
        <f t="shared" si="7"/>
        <v>0.06</v>
      </c>
      <c r="T9" s="7">
        <f t="shared" si="2"/>
        <v>0.31952662721893488</v>
      </c>
      <c r="U9" s="7">
        <f t="shared" si="3"/>
        <v>0.4</v>
      </c>
      <c r="W9" s="3" t="s">
        <v>3</v>
      </c>
      <c r="X9" s="3" t="s">
        <v>35</v>
      </c>
      <c r="Y9" s="3">
        <f t="shared" si="8"/>
        <v>12.25</v>
      </c>
      <c r="Z9" s="3">
        <f t="shared" si="9"/>
        <v>0.11</v>
      </c>
      <c r="AB9" s="3" t="s">
        <v>3</v>
      </c>
      <c r="AC9" s="3" t="s">
        <v>35</v>
      </c>
      <c r="AD9" s="3">
        <f t="shared" si="10"/>
        <v>12.64</v>
      </c>
      <c r="AE9" s="3">
        <f t="shared" si="11"/>
        <v>0.11</v>
      </c>
      <c r="AG9" s="3" t="s">
        <v>3</v>
      </c>
      <c r="AH9" s="3" t="s">
        <v>35</v>
      </c>
      <c r="AI9" s="3">
        <f t="shared" si="12"/>
        <v>13.26</v>
      </c>
      <c r="AJ9" s="3">
        <f t="shared" si="13"/>
        <v>0.12</v>
      </c>
    </row>
    <row r="10" spans="1:36" x14ac:dyDescent="0.25">
      <c r="A10" s="3" t="s">
        <v>3</v>
      </c>
      <c r="B10" s="3" t="s">
        <v>36</v>
      </c>
      <c r="C10" s="3">
        <v>16.5</v>
      </c>
      <c r="D10" s="3">
        <v>0.15</v>
      </c>
      <c r="F10" s="3">
        <f t="shared" si="0"/>
        <v>11.55</v>
      </c>
      <c r="G10" s="3">
        <f t="shared" si="0"/>
        <v>0.11</v>
      </c>
      <c r="I10" s="7">
        <f t="shared" si="1"/>
        <v>0.29999999999999993</v>
      </c>
      <c r="J10" s="7">
        <f t="shared" si="1"/>
        <v>0.26666666666666661</v>
      </c>
      <c r="L10" s="3" t="s">
        <v>3</v>
      </c>
      <c r="M10" s="3" t="s">
        <v>36</v>
      </c>
      <c r="N10" s="3">
        <f t="shared" si="4"/>
        <v>16.970000000000002</v>
      </c>
      <c r="O10" s="3">
        <f t="shared" si="5"/>
        <v>0.16</v>
      </c>
      <c r="Q10" s="3">
        <f t="shared" si="6"/>
        <v>11.55</v>
      </c>
      <c r="R10" s="3">
        <f t="shared" si="7"/>
        <v>0.11</v>
      </c>
      <c r="T10" s="7">
        <f t="shared" si="2"/>
        <v>0.31938715380082505</v>
      </c>
      <c r="U10" s="7">
        <f t="shared" si="3"/>
        <v>0.3125</v>
      </c>
      <c r="W10" s="3" t="s">
        <v>3</v>
      </c>
      <c r="X10" s="3" t="s">
        <v>36</v>
      </c>
      <c r="Y10" s="3">
        <f t="shared" si="8"/>
        <v>17.57</v>
      </c>
      <c r="Z10" s="3">
        <f t="shared" si="9"/>
        <v>0.17</v>
      </c>
      <c r="AB10" s="3" t="s">
        <v>3</v>
      </c>
      <c r="AC10" s="3" t="s">
        <v>36</v>
      </c>
      <c r="AD10" s="3">
        <f t="shared" si="10"/>
        <v>18.13</v>
      </c>
      <c r="AE10" s="3">
        <f t="shared" si="11"/>
        <v>0.18</v>
      </c>
      <c r="AG10" s="3" t="s">
        <v>3</v>
      </c>
      <c r="AH10" s="3" t="s">
        <v>36</v>
      </c>
      <c r="AI10" s="3">
        <f t="shared" si="12"/>
        <v>19.02</v>
      </c>
      <c r="AJ10" s="3">
        <f t="shared" si="13"/>
        <v>0.19</v>
      </c>
    </row>
    <row r="11" spans="1:36" x14ac:dyDescent="0.25">
      <c r="A11" s="3" t="s">
        <v>3</v>
      </c>
      <c r="B11" s="3" t="s">
        <v>37</v>
      </c>
      <c r="C11" s="12">
        <v>17</v>
      </c>
      <c r="D11" s="12">
        <v>0.16</v>
      </c>
      <c r="F11" s="3">
        <f t="shared" ref="F11:F28" si="14">ROUND(C11*0.7,2)</f>
        <v>11.9</v>
      </c>
      <c r="G11" s="3">
        <f t="shared" ref="G11:G28" si="15">ROUND(D11*0.7,2)</f>
        <v>0.11</v>
      </c>
      <c r="I11" s="7">
        <f t="shared" ref="I11:I28" si="16">1-(F11/C11)</f>
        <v>0.29999999999999993</v>
      </c>
      <c r="J11" s="7">
        <f t="shared" ref="J11:J28" si="17">1-(G11/D11)</f>
        <v>0.3125</v>
      </c>
      <c r="L11" s="3" t="s">
        <v>3</v>
      </c>
      <c r="M11" s="3" t="s">
        <v>37</v>
      </c>
      <c r="N11" s="3">
        <f t="shared" si="4"/>
        <v>17.48</v>
      </c>
      <c r="O11" s="3">
        <f t="shared" si="5"/>
        <v>0.17</v>
      </c>
      <c r="Q11" s="3">
        <f t="shared" si="6"/>
        <v>11.9</v>
      </c>
      <c r="R11" s="3">
        <f t="shared" si="7"/>
        <v>0.11</v>
      </c>
      <c r="T11" s="7">
        <f t="shared" si="2"/>
        <v>0.31922196796338675</v>
      </c>
      <c r="U11" s="7">
        <f t="shared" si="3"/>
        <v>0.35294117647058831</v>
      </c>
      <c r="W11" s="3" t="s">
        <v>3</v>
      </c>
      <c r="X11" s="3" t="s">
        <v>37</v>
      </c>
      <c r="Y11" s="3">
        <f t="shared" si="8"/>
        <v>18.100000000000001</v>
      </c>
      <c r="Z11" s="3">
        <f t="shared" si="9"/>
        <v>0.18000000000000002</v>
      </c>
      <c r="AB11" s="3" t="s">
        <v>3</v>
      </c>
      <c r="AC11" s="3" t="s">
        <v>37</v>
      </c>
      <c r="AD11" s="3">
        <f t="shared" si="10"/>
        <v>18.68</v>
      </c>
      <c r="AE11" s="3">
        <f t="shared" si="11"/>
        <v>0.19</v>
      </c>
      <c r="AG11" s="3" t="s">
        <v>3</v>
      </c>
      <c r="AH11" s="3" t="s">
        <v>37</v>
      </c>
      <c r="AI11" s="3">
        <f t="shared" si="12"/>
        <v>19.600000000000001</v>
      </c>
      <c r="AJ11" s="3">
        <f t="shared" si="13"/>
        <v>0.2</v>
      </c>
    </row>
    <row r="12" spans="1:36" x14ac:dyDescent="0.25">
      <c r="A12" s="3" t="s">
        <v>3</v>
      </c>
      <c r="B12" s="3" t="s">
        <v>9</v>
      </c>
      <c r="C12" s="12">
        <v>12.5</v>
      </c>
      <c r="D12" s="12">
        <v>0.13</v>
      </c>
      <c r="F12" s="3">
        <f t="shared" si="14"/>
        <v>8.75</v>
      </c>
      <c r="G12" s="3">
        <f t="shared" si="15"/>
        <v>0.09</v>
      </c>
      <c r="I12" s="7">
        <f t="shared" si="16"/>
        <v>0.30000000000000004</v>
      </c>
      <c r="J12" s="7">
        <f t="shared" si="17"/>
        <v>0.30769230769230771</v>
      </c>
      <c r="L12" s="3" t="s">
        <v>3</v>
      </c>
      <c r="M12" s="3" t="s">
        <v>9</v>
      </c>
      <c r="N12" s="3">
        <f t="shared" si="4"/>
        <v>12.85</v>
      </c>
      <c r="O12" s="3">
        <f t="shared" si="5"/>
        <v>0.14000000000000001</v>
      </c>
      <c r="Q12" s="3">
        <f t="shared" si="6"/>
        <v>8.75</v>
      </c>
      <c r="R12" s="3">
        <f t="shared" si="7"/>
        <v>0.09</v>
      </c>
      <c r="T12" s="7">
        <f t="shared" si="2"/>
        <v>0.31906614785992216</v>
      </c>
      <c r="U12" s="7">
        <f t="shared" si="3"/>
        <v>0.35714285714285721</v>
      </c>
      <c r="W12" s="3" t="s">
        <v>3</v>
      </c>
      <c r="X12" s="3" t="s">
        <v>9</v>
      </c>
      <c r="Y12" s="3">
        <f t="shared" si="8"/>
        <v>13.299999999999999</v>
      </c>
      <c r="Z12" s="3">
        <f t="shared" si="9"/>
        <v>0.15000000000000002</v>
      </c>
      <c r="AB12" s="3" t="s">
        <v>3</v>
      </c>
      <c r="AC12" s="3" t="s">
        <v>9</v>
      </c>
      <c r="AD12" s="3">
        <f t="shared" si="10"/>
        <v>13.73</v>
      </c>
      <c r="AE12" s="3">
        <f t="shared" si="11"/>
        <v>0.15</v>
      </c>
      <c r="AG12" s="3" t="s">
        <v>3</v>
      </c>
      <c r="AH12" s="3" t="s">
        <v>9</v>
      </c>
      <c r="AI12" s="3">
        <f t="shared" si="12"/>
        <v>14.4</v>
      </c>
      <c r="AJ12" s="3">
        <f t="shared" si="13"/>
        <v>0.16</v>
      </c>
    </row>
    <row r="13" spans="1:36" x14ac:dyDescent="0.25">
      <c r="A13" s="3" t="s">
        <v>37</v>
      </c>
      <c r="B13" s="3" t="s">
        <v>35</v>
      </c>
      <c r="C13" s="12">
        <v>13.5</v>
      </c>
      <c r="D13" s="12">
        <v>0.14000000000000001</v>
      </c>
      <c r="F13" s="3">
        <f t="shared" si="14"/>
        <v>9.4499999999999993</v>
      </c>
      <c r="G13" s="3">
        <f t="shared" si="15"/>
        <v>0.1</v>
      </c>
      <c r="I13" s="7">
        <f t="shared" si="16"/>
        <v>0.30000000000000004</v>
      </c>
      <c r="J13" s="7">
        <f t="shared" si="17"/>
        <v>0.2857142857142857</v>
      </c>
      <c r="L13" s="3" t="s">
        <v>37</v>
      </c>
      <c r="M13" s="3" t="s">
        <v>35</v>
      </c>
      <c r="N13" s="3">
        <f t="shared" si="4"/>
        <v>13.879999999999999</v>
      </c>
      <c r="O13" s="3">
        <f t="shared" si="5"/>
        <v>0.15000000000000002</v>
      </c>
      <c r="Q13" s="3">
        <f t="shared" si="6"/>
        <v>9.4499999999999993</v>
      </c>
      <c r="R13" s="3">
        <f t="shared" si="7"/>
        <v>0.1</v>
      </c>
      <c r="T13" s="7">
        <f t="shared" si="2"/>
        <v>0.31916426512968299</v>
      </c>
      <c r="U13" s="7">
        <f t="shared" si="3"/>
        <v>0.33333333333333337</v>
      </c>
      <c r="W13" s="3" t="s">
        <v>37</v>
      </c>
      <c r="X13" s="3" t="s">
        <v>35</v>
      </c>
      <c r="Y13" s="3">
        <f t="shared" si="8"/>
        <v>14.37</v>
      </c>
      <c r="Z13" s="3">
        <f t="shared" si="9"/>
        <v>0.16</v>
      </c>
      <c r="AB13" s="3" t="s">
        <v>37</v>
      </c>
      <c r="AC13" s="3" t="s">
        <v>35</v>
      </c>
      <c r="AD13" s="3">
        <f t="shared" si="10"/>
        <v>14.83</v>
      </c>
      <c r="AE13" s="3">
        <f t="shared" si="11"/>
        <v>0.17</v>
      </c>
      <c r="AG13" s="3" t="s">
        <v>37</v>
      </c>
      <c r="AH13" s="3" t="s">
        <v>35</v>
      </c>
      <c r="AI13" s="3">
        <f t="shared" si="12"/>
        <v>15.56</v>
      </c>
      <c r="AJ13" s="3">
        <f t="shared" si="13"/>
        <v>0.18</v>
      </c>
    </row>
    <row r="14" spans="1:36" x14ac:dyDescent="0.25">
      <c r="A14" s="3" t="s">
        <v>37</v>
      </c>
      <c r="B14" s="3" t="s">
        <v>36</v>
      </c>
      <c r="C14" s="12">
        <v>12.5</v>
      </c>
      <c r="D14" s="12">
        <v>0.13</v>
      </c>
      <c r="F14" s="3">
        <f t="shared" si="14"/>
        <v>8.75</v>
      </c>
      <c r="G14" s="3">
        <f t="shared" si="15"/>
        <v>0.09</v>
      </c>
      <c r="I14" s="7">
        <f t="shared" si="16"/>
        <v>0.30000000000000004</v>
      </c>
      <c r="J14" s="7">
        <f t="shared" si="17"/>
        <v>0.30769230769230771</v>
      </c>
      <c r="L14" s="3" t="s">
        <v>37</v>
      </c>
      <c r="M14" s="3" t="s">
        <v>36</v>
      </c>
      <c r="N14" s="3">
        <f t="shared" si="4"/>
        <v>12.85</v>
      </c>
      <c r="O14" s="3">
        <f t="shared" si="5"/>
        <v>0.14000000000000001</v>
      </c>
      <c r="Q14" s="3">
        <f t="shared" si="6"/>
        <v>8.75</v>
      </c>
      <c r="R14" s="3">
        <f t="shared" si="7"/>
        <v>0.09</v>
      </c>
      <c r="T14" s="7">
        <f t="shared" si="2"/>
        <v>0.31906614785992216</v>
      </c>
      <c r="U14" s="7">
        <f t="shared" si="3"/>
        <v>0.35714285714285721</v>
      </c>
      <c r="W14" s="3" t="s">
        <v>37</v>
      </c>
      <c r="X14" s="3" t="s">
        <v>36</v>
      </c>
      <c r="Y14" s="3">
        <f t="shared" si="8"/>
        <v>13.299999999999999</v>
      </c>
      <c r="Z14" s="3">
        <f t="shared" si="9"/>
        <v>0.15000000000000002</v>
      </c>
      <c r="AB14" s="3" t="s">
        <v>37</v>
      </c>
      <c r="AC14" s="3" t="s">
        <v>36</v>
      </c>
      <c r="AD14" s="3">
        <f t="shared" si="10"/>
        <v>13.73</v>
      </c>
      <c r="AE14" s="3">
        <f t="shared" si="11"/>
        <v>0.15</v>
      </c>
      <c r="AG14" s="3" t="s">
        <v>37</v>
      </c>
      <c r="AH14" s="3" t="s">
        <v>36</v>
      </c>
      <c r="AI14" s="3">
        <f t="shared" si="12"/>
        <v>14.4</v>
      </c>
      <c r="AJ14" s="3">
        <f t="shared" si="13"/>
        <v>0.16</v>
      </c>
    </row>
    <row r="15" spans="1:36" x14ac:dyDescent="0.25">
      <c r="A15" s="3" t="s">
        <v>37</v>
      </c>
      <c r="B15" s="3" t="s">
        <v>9</v>
      </c>
      <c r="C15" s="12">
        <v>17.5</v>
      </c>
      <c r="D15" s="12">
        <v>0.17</v>
      </c>
      <c r="F15" s="3">
        <f t="shared" si="14"/>
        <v>12.25</v>
      </c>
      <c r="G15" s="3">
        <f t="shared" si="15"/>
        <v>0.12</v>
      </c>
      <c r="I15" s="7">
        <f t="shared" si="16"/>
        <v>0.30000000000000004</v>
      </c>
      <c r="J15" s="7">
        <f t="shared" si="17"/>
        <v>0.29411764705882359</v>
      </c>
      <c r="L15" s="3" t="s">
        <v>37</v>
      </c>
      <c r="M15" s="3" t="s">
        <v>9</v>
      </c>
      <c r="N15" s="3">
        <f t="shared" si="4"/>
        <v>17.989999999999998</v>
      </c>
      <c r="O15" s="3">
        <f t="shared" si="5"/>
        <v>0.18000000000000002</v>
      </c>
      <c r="Q15" s="3">
        <f t="shared" si="6"/>
        <v>12.25</v>
      </c>
      <c r="R15" s="3">
        <f t="shared" si="7"/>
        <v>0.12</v>
      </c>
      <c r="T15" s="7">
        <f t="shared" si="2"/>
        <v>0.31906614785992216</v>
      </c>
      <c r="U15" s="7">
        <f t="shared" si="3"/>
        <v>0.33333333333333348</v>
      </c>
      <c r="W15" s="3" t="s">
        <v>37</v>
      </c>
      <c r="X15" s="3" t="s">
        <v>9</v>
      </c>
      <c r="Y15" s="3">
        <f t="shared" si="8"/>
        <v>18.62</v>
      </c>
      <c r="Z15" s="3">
        <f t="shared" si="9"/>
        <v>0.19</v>
      </c>
      <c r="AB15" s="3" t="s">
        <v>37</v>
      </c>
      <c r="AC15" s="3" t="s">
        <v>9</v>
      </c>
      <c r="AD15" s="3">
        <f t="shared" si="10"/>
        <v>19.22</v>
      </c>
      <c r="AE15" s="3">
        <f t="shared" si="11"/>
        <v>0.2</v>
      </c>
      <c r="AG15" s="3" t="s">
        <v>37</v>
      </c>
      <c r="AH15" s="3" t="s">
        <v>9</v>
      </c>
      <c r="AI15" s="3">
        <f t="shared" si="12"/>
        <v>20.16</v>
      </c>
      <c r="AJ15" s="3">
        <f t="shared" si="13"/>
        <v>0.21</v>
      </c>
    </row>
    <row r="16" spans="1:36" x14ac:dyDescent="0.25">
      <c r="A16" s="3" t="s">
        <v>11</v>
      </c>
      <c r="B16" s="3" t="s">
        <v>35</v>
      </c>
      <c r="C16" s="12">
        <v>17.5</v>
      </c>
      <c r="D16" s="12">
        <v>0.17</v>
      </c>
      <c r="F16" s="3">
        <f t="shared" si="14"/>
        <v>12.25</v>
      </c>
      <c r="G16" s="3">
        <f t="shared" si="15"/>
        <v>0.12</v>
      </c>
      <c r="I16" s="7">
        <f t="shared" si="16"/>
        <v>0.30000000000000004</v>
      </c>
      <c r="J16" s="7">
        <f t="shared" si="17"/>
        <v>0.29411764705882359</v>
      </c>
      <c r="L16" s="3" t="s">
        <v>11</v>
      </c>
      <c r="M16" s="3" t="s">
        <v>35</v>
      </c>
      <c r="N16" s="3">
        <f t="shared" si="4"/>
        <v>17.989999999999998</v>
      </c>
      <c r="O16" s="3">
        <f t="shared" si="5"/>
        <v>0.18000000000000002</v>
      </c>
      <c r="Q16" s="3">
        <f t="shared" si="6"/>
        <v>12.25</v>
      </c>
      <c r="R16" s="3">
        <f t="shared" si="7"/>
        <v>0.12</v>
      </c>
      <c r="T16" s="7">
        <f t="shared" si="2"/>
        <v>0.31906614785992216</v>
      </c>
      <c r="U16" s="7">
        <f t="shared" si="3"/>
        <v>0.33333333333333348</v>
      </c>
      <c r="W16" s="3" t="s">
        <v>11</v>
      </c>
      <c r="X16" s="3" t="s">
        <v>35</v>
      </c>
      <c r="Y16" s="3">
        <f t="shared" si="8"/>
        <v>18.62</v>
      </c>
      <c r="Z16" s="3">
        <f t="shared" si="9"/>
        <v>0.19</v>
      </c>
      <c r="AB16" s="3" t="s">
        <v>11</v>
      </c>
      <c r="AC16" s="3" t="s">
        <v>35</v>
      </c>
      <c r="AD16" s="3">
        <f t="shared" si="10"/>
        <v>19.22</v>
      </c>
      <c r="AE16" s="3">
        <f t="shared" si="11"/>
        <v>0.2</v>
      </c>
      <c r="AG16" s="3" t="s">
        <v>11</v>
      </c>
      <c r="AH16" s="3" t="s">
        <v>35</v>
      </c>
      <c r="AI16" s="3">
        <f t="shared" si="12"/>
        <v>20.16</v>
      </c>
      <c r="AJ16" s="3">
        <f t="shared" si="13"/>
        <v>0.21</v>
      </c>
    </row>
    <row r="17" spans="1:36" x14ac:dyDescent="0.25">
      <c r="A17" s="3" t="s">
        <v>11</v>
      </c>
      <c r="B17" s="3" t="s">
        <v>36</v>
      </c>
      <c r="C17" s="12">
        <v>17.5</v>
      </c>
      <c r="D17" s="12">
        <v>0.17</v>
      </c>
      <c r="F17" s="3">
        <f t="shared" si="14"/>
        <v>12.25</v>
      </c>
      <c r="G17" s="3">
        <f t="shared" si="15"/>
        <v>0.12</v>
      </c>
      <c r="I17" s="7">
        <f t="shared" si="16"/>
        <v>0.30000000000000004</v>
      </c>
      <c r="J17" s="7">
        <f t="shared" si="17"/>
        <v>0.29411764705882359</v>
      </c>
      <c r="L17" s="3" t="s">
        <v>11</v>
      </c>
      <c r="M17" s="3" t="s">
        <v>36</v>
      </c>
      <c r="N17" s="3">
        <f t="shared" si="4"/>
        <v>17.989999999999998</v>
      </c>
      <c r="O17" s="3">
        <f t="shared" si="5"/>
        <v>0.18000000000000002</v>
      </c>
      <c r="Q17" s="3">
        <f t="shared" si="6"/>
        <v>12.25</v>
      </c>
      <c r="R17" s="3">
        <f t="shared" si="7"/>
        <v>0.12</v>
      </c>
      <c r="T17" s="7">
        <f t="shared" si="2"/>
        <v>0.31906614785992216</v>
      </c>
      <c r="U17" s="7">
        <f t="shared" si="3"/>
        <v>0.33333333333333348</v>
      </c>
      <c r="W17" s="3" t="s">
        <v>11</v>
      </c>
      <c r="X17" s="3" t="s">
        <v>36</v>
      </c>
      <c r="Y17" s="3">
        <f t="shared" si="8"/>
        <v>18.62</v>
      </c>
      <c r="Z17" s="3">
        <f t="shared" si="9"/>
        <v>0.19</v>
      </c>
      <c r="AB17" s="3" t="s">
        <v>11</v>
      </c>
      <c r="AC17" s="3" t="s">
        <v>36</v>
      </c>
      <c r="AD17" s="3">
        <f t="shared" si="10"/>
        <v>19.22</v>
      </c>
      <c r="AE17" s="3">
        <f t="shared" si="11"/>
        <v>0.2</v>
      </c>
      <c r="AG17" s="3" t="s">
        <v>11</v>
      </c>
      <c r="AH17" s="3" t="s">
        <v>36</v>
      </c>
      <c r="AI17" s="3">
        <f t="shared" si="12"/>
        <v>20.16</v>
      </c>
      <c r="AJ17" s="3">
        <f t="shared" si="13"/>
        <v>0.21</v>
      </c>
    </row>
    <row r="18" spans="1:36" x14ac:dyDescent="0.25">
      <c r="A18" s="3" t="s">
        <v>11</v>
      </c>
      <c r="B18" s="3" t="s">
        <v>3</v>
      </c>
      <c r="C18" s="12">
        <v>12.5</v>
      </c>
      <c r="D18" s="12">
        <v>0.13</v>
      </c>
      <c r="F18" s="3">
        <f t="shared" si="14"/>
        <v>8.75</v>
      </c>
      <c r="G18" s="3">
        <f t="shared" si="15"/>
        <v>0.09</v>
      </c>
      <c r="I18" s="7">
        <f t="shared" si="16"/>
        <v>0.30000000000000004</v>
      </c>
      <c r="J18" s="7">
        <f t="shared" si="17"/>
        <v>0.30769230769230771</v>
      </c>
      <c r="L18" s="3" t="s">
        <v>11</v>
      </c>
      <c r="M18" s="3" t="s">
        <v>3</v>
      </c>
      <c r="N18" s="3">
        <f t="shared" si="4"/>
        <v>12.85</v>
      </c>
      <c r="O18" s="3">
        <f t="shared" si="5"/>
        <v>0.14000000000000001</v>
      </c>
      <c r="Q18" s="3">
        <f t="shared" si="6"/>
        <v>8.75</v>
      </c>
      <c r="R18" s="3">
        <f t="shared" si="7"/>
        <v>0.09</v>
      </c>
      <c r="T18" s="7">
        <f t="shared" si="2"/>
        <v>0.31906614785992216</v>
      </c>
      <c r="U18" s="7">
        <f t="shared" si="3"/>
        <v>0.35714285714285721</v>
      </c>
      <c r="W18" s="3" t="s">
        <v>11</v>
      </c>
      <c r="X18" s="3" t="s">
        <v>3</v>
      </c>
      <c r="Y18" s="3">
        <f t="shared" si="8"/>
        <v>13.299999999999999</v>
      </c>
      <c r="Z18" s="3">
        <f t="shared" si="9"/>
        <v>0.15000000000000002</v>
      </c>
      <c r="AB18" s="3" t="s">
        <v>11</v>
      </c>
      <c r="AC18" s="3" t="s">
        <v>3</v>
      </c>
      <c r="AD18" s="3">
        <f t="shared" si="10"/>
        <v>13.73</v>
      </c>
      <c r="AE18" s="3">
        <f t="shared" si="11"/>
        <v>0.15</v>
      </c>
      <c r="AG18" s="3" t="s">
        <v>11</v>
      </c>
      <c r="AH18" s="3" t="s">
        <v>3</v>
      </c>
      <c r="AI18" s="3">
        <f t="shared" si="12"/>
        <v>14.4</v>
      </c>
      <c r="AJ18" s="3">
        <f t="shared" si="13"/>
        <v>0.16</v>
      </c>
    </row>
    <row r="19" spans="1:36" x14ac:dyDescent="0.25">
      <c r="A19" s="3" t="s">
        <v>11</v>
      </c>
      <c r="B19" s="3" t="s">
        <v>9</v>
      </c>
      <c r="C19" s="12">
        <v>12.5</v>
      </c>
      <c r="D19" s="12">
        <v>0.13</v>
      </c>
      <c r="F19" s="3">
        <f t="shared" si="14"/>
        <v>8.75</v>
      </c>
      <c r="G19" s="3">
        <f t="shared" si="15"/>
        <v>0.09</v>
      </c>
      <c r="I19" s="7">
        <f t="shared" si="16"/>
        <v>0.30000000000000004</v>
      </c>
      <c r="J19" s="7">
        <f t="shared" si="17"/>
        <v>0.30769230769230771</v>
      </c>
      <c r="L19" s="3" t="s">
        <v>11</v>
      </c>
      <c r="M19" s="3" t="s">
        <v>9</v>
      </c>
      <c r="N19" s="3">
        <f t="shared" si="4"/>
        <v>12.85</v>
      </c>
      <c r="O19" s="3">
        <f t="shared" si="5"/>
        <v>0.14000000000000001</v>
      </c>
      <c r="Q19" s="3">
        <f t="shared" si="6"/>
        <v>8.75</v>
      </c>
      <c r="R19" s="3">
        <f t="shared" si="7"/>
        <v>0.09</v>
      </c>
      <c r="T19" s="7">
        <f t="shared" si="2"/>
        <v>0.31906614785992216</v>
      </c>
      <c r="U19" s="7">
        <f t="shared" si="3"/>
        <v>0.35714285714285721</v>
      </c>
      <c r="W19" s="3" t="s">
        <v>11</v>
      </c>
      <c r="X19" s="3" t="s">
        <v>9</v>
      </c>
      <c r="Y19" s="3">
        <f t="shared" si="8"/>
        <v>13.299999999999999</v>
      </c>
      <c r="Z19" s="3">
        <f t="shared" si="9"/>
        <v>0.15000000000000002</v>
      </c>
      <c r="AB19" s="3" t="s">
        <v>11</v>
      </c>
      <c r="AC19" s="3" t="s">
        <v>9</v>
      </c>
      <c r="AD19" s="3">
        <f t="shared" si="10"/>
        <v>13.73</v>
      </c>
      <c r="AE19" s="3">
        <f t="shared" si="11"/>
        <v>0.15</v>
      </c>
      <c r="AG19" s="3" t="s">
        <v>11</v>
      </c>
      <c r="AH19" s="3" t="s">
        <v>9</v>
      </c>
      <c r="AI19" s="3">
        <f t="shared" si="12"/>
        <v>14.4</v>
      </c>
      <c r="AJ19" s="3">
        <f t="shared" si="13"/>
        <v>0.16</v>
      </c>
    </row>
    <row r="20" spans="1:36" x14ac:dyDescent="0.25">
      <c r="A20" s="3" t="s">
        <v>11</v>
      </c>
      <c r="B20" s="3" t="s">
        <v>37</v>
      </c>
      <c r="C20" s="12">
        <v>17.5</v>
      </c>
      <c r="D20" s="12">
        <v>0.17</v>
      </c>
      <c r="F20" s="3">
        <f t="shared" si="14"/>
        <v>12.25</v>
      </c>
      <c r="G20" s="3">
        <f t="shared" si="15"/>
        <v>0.12</v>
      </c>
      <c r="I20" s="7">
        <f t="shared" si="16"/>
        <v>0.30000000000000004</v>
      </c>
      <c r="J20" s="7">
        <f t="shared" si="17"/>
        <v>0.29411764705882359</v>
      </c>
      <c r="L20" s="3" t="s">
        <v>11</v>
      </c>
      <c r="M20" s="3" t="s">
        <v>37</v>
      </c>
      <c r="N20" s="3">
        <f t="shared" si="4"/>
        <v>17.989999999999998</v>
      </c>
      <c r="O20" s="3">
        <f t="shared" si="5"/>
        <v>0.18000000000000002</v>
      </c>
      <c r="Q20" s="3">
        <f t="shared" si="6"/>
        <v>12.25</v>
      </c>
      <c r="R20" s="3">
        <f t="shared" si="7"/>
        <v>0.12</v>
      </c>
      <c r="T20" s="7">
        <f t="shared" si="2"/>
        <v>0.31906614785992216</v>
      </c>
      <c r="U20" s="7">
        <f t="shared" si="3"/>
        <v>0.33333333333333348</v>
      </c>
      <c r="W20" s="3" t="s">
        <v>11</v>
      </c>
      <c r="X20" s="3" t="s">
        <v>37</v>
      </c>
      <c r="Y20" s="3">
        <f t="shared" si="8"/>
        <v>18.62</v>
      </c>
      <c r="Z20" s="3">
        <f t="shared" si="9"/>
        <v>0.19</v>
      </c>
      <c r="AB20" s="3" t="s">
        <v>11</v>
      </c>
      <c r="AC20" s="3" t="s">
        <v>37</v>
      </c>
      <c r="AD20" s="3">
        <f t="shared" si="10"/>
        <v>19.22</v>
      </c>
      <c r="AE20" s="3">
        <f t="shared" si="11"/>
        <v>0.2</v>
      </c>
      <c r="AG20" s="3" t="s">
        <v>11</v>
      </c>
      <c r="AH20" s="3" t="s">
        <v>37</v>
      </c>
      <c r="AI20" s="3">
        <f t="shared" si="12"/>
        <v>20.16</v>
      </c>
      <c r="AJ20" s="3">
        <f t="shared" si="13"/>
        <v>0.21</v>
      </c>
    </row>
    <row r="21" spans="1:36" x14ac:dyDescent="0.25">
      <c r="A21" s="3" t="s">
        <v>1</v>
      </c>
      <c r="B21" s="3" t="s">
        <v>35</v>
      </c>
      <c r="C21" s="12">
        <v>13.5</v>
      </c>
      <c r="D21" s="12">
        <v>0.14000000000000001</v>
      </c>
      <c r="F21" s="3">
        <f t="shared" si="14"/>
        <v>9.4499999999999993</v>
      </c>
      <c r="G21" s="3">
        <f t="shared" si="15"/>
        <v>0.1</v>
      </c>
      <c r="I21" s="7">
        <f t="shared" si="16"/>
        <v>0.30000000000000004</v>
      </c>
      <c r="J21" s="7">
        <f t="shared" si="17"/>
        <v>0.2857142857142857</v>
      </c>
      <c r="L21" s="3" t="s">
        <v>1</v>
      </c>
      <c r="M21" s="3" t="s">
        <v>35</v>
      </c>
      <c r="N21" s="3">
        <f t="shared" si="4"/>
        <v>13.879999999999999</v>
      </c>
      <c r="O21" s="3">
        <f t="shared" si="5"/>
        <v>0.15000000000000002</v>
      </c>
      <c r="Q21" s="3">
        <f t="shared" si="6"/>
        <v>9.4499999999999993</v>
      </c>
      <c r="R21" s="3">
        <f t="shared" si="7"/>
        <v>0.1</v>
      </c>
      <c r="T21" s="7">
        <f t="shared" si="2"/>
        <v>0.31916426512968299</v>
      </c>
      <c r="U21" s="7">
        <f t="shared" si="3"/>
        <v>0.33333333333333337</v>
      </c>
      <c r="W21" s="3" t="s">
        <v>1</v>
      </c>
      <c r="X21" s="3" t="s">
        <v>35</v>
      </c>
      <c r="Y21" s="3">
        <f t="shared" si="8"/>
        <v>14.37</v>
      </c>
      <c r="Z21" s="3">
        <f t="shared" si="9"/>
        <v>0.16</v>
      </c>
      <c r="AB21" s="3" t="s">
        <v>1</v>
      </c>
      <c r="AC21" s="3" t="s">
        <v>35</v>
      </c>
      <c r="AD21" s="3">
        <f t="shared" si="10"/>
        <v>14.83</v>
      </c>
      <c r="AE21" s="3">
        <f t="shared" si="11"/>
        <v>0.17</v>
      </c>
      <c r="AG21" s="3" t="s">
        <v>1</v>
      </c>
      <c r="AH21" s="3" t="s">
        <v>35</v>
      </c>
      <c r="AI21" s="3">
        <f t="shared" si="12"/>
        <v>15.56</v>
      </c>
      <c r="AJ21" s="3">
        <f t="shared" si="13"/>
        <v>0.18</v>
      </c>
    </row>
    <row r="22" spans="1:36" x14ac:dyDescent="0.25">
      <c r="A22" s="3" t="s">
        <v>1</v>
      </c>
      <c r="B22" s="3" t="s">
        <v>36</v>
      </c>
      <c r="C22" s="12">
        <v>17</v>
      </c>
      <c r="D22" s="12">
        <v>0.16</v>
      </c>
      <c r="F22" s="3">
        <f t="shared" si="14"/>
        <v>11.9</v>
      </c>
      <c r="G22" s="3">
        <f t="shared" si="15"/>
        <v>0.11</v>
      </c>
      <c r="I22" s="7">
        <f t="shared" si="16"/>
        <v>0.29999999999999993</v>
      </c>
      <c r="J22" s="7">
        <f t="shared" si="17"/>
        <v>0.3125</v>
      </c>
      <c r="L22" s="3" t="s">
        <v>1</v>
      </c>
      <c r="M22" s="3" t="s">
        <v>36</v>
      </c>
      <c r="N22" s="3">
        <f t="shared" si="4"/>
        <v>17.48</v>
      </c>
      <c r="O22" s="3">
        <f t="shared" si="5"/>
        <v>0.17</v>
      </c>
      <c r="Q22" s="3">
        <f t="shared" si="6"/>
        <v>11.9</v>
      </c>
      <c r="R22" s="3">
        <f t="shared" si="7"/>
        <v>0.11</v>
      </c>
      <c r="T22" s="7">
        <f t="shared" si="2"/>
        <v>0.31922196796338675</v>
      </c>
      <c r="U22" s="7">
        <f t="shared" si="3"/>
        <v>0.35294117647058831</v>
      </c>
      <c r="W22" s="3" t="s">
        <v>1</v>
      </c>
      <c r="X22" s="3" t="s">
        <v>36</v>
      </c>
      <c r="Y22" s="3">
        <f t="shared" si="8"/>
        <v>18.100000000000001</v>
      </c>
      <c r="Z22" s="3">
        <f t="shared" si="9"/>
        <v>0.18000000000000002</v>
      </c>
      <c r="AB22" s="3" t="s">
        <v>1</v>
      </c>
      <c r="AC22" s="3" t="s">
        <v>36</v>
      </c>
      <c r="AD22" s="3">
        <f t="shared" si="10"/>
        <v>18.68</v>
      </c>
      <c r="AE22" s="3">
        <f t="shared" si="11"/>
        <v>0.19</v>
      </c>
      <c r="AG22" s="3" t="s">
        <v>1</v>
      </c>
      <c r="AH22" s="3" t="s">
        <v>36</v>
      </c>
      <c r="AI22" s="3">
        <f t="shared" si="12"/>
        <v>19.600000000000001</v>
      </c>
      <c r="AJ22" s="3">
        <f t="shared" si="13"/>
        <v>0.2</v>
      </c>
    </row>
    <row r="23" spans="1:36" x14ac:dyDescent="0.25">
      <c r="A23" s="3" t="s">
        <v>1</v>
      </c>
      <c r="B23" s="3" t="s">
        <v>3</v>
      </c>
      <c r="C23" s="12">
        <v>11.5</v>
      </c>
      <c r="D23" s="12">
        <v>0.09</v>
      </c>
      <c r="F23" s="3">
        <f t="shared" si="14"/>
        <v>8.0500000000000007</v>
      </c>
      <c r="G23" s="3">
        <f t="shared" si="15"/>
        <v>0.06</v>
      </c>
      <c r="I23" s="7">
        <f t="shared" si="16"/>
        <v>0.29999999999999993</v>
      </c>
      <c r="J23" s="7">
        <f t="shared" si="17"/>
        <v>0.33333333333333337</v>
      </c>
      <c r="L23" s="3" t="s">
        <v>1</v>
      </c>
      <c r="M23" s="3" t="s">
        <v>3</v>
      </c>
      <c r="N23" s="3">
        <f t="shared" si="4"/>
        <v>11.83</v>
      </c>
      <c r="O23" s="3">
        <f t="shared" si="5"/>
        <v>9.9999999999999992E-2</v>
      </c>
      <c r="Q23" s="3">
        <f t="shared" si="6"/>
        <v>8.0500000000000007</v>
      </c>
      <c r="R23" s="3">
        <f t="shared" si="7"/>
        <v>0.06</v>
      </c>
      <c r="T23" s="7">
        <f t="shared" si="2"/>
        <v>0.31952662721893488</v>
      </c>
      <c r="U23" s="7">
        <f t="shared" si="3"/>
        <v>0.4</v>
      </c>
      <c r="W23" s="3" t="s">
        <v>1</v>
      </c>
      <c r="X23" s="3" t="s">
        <v>3</v>
      </c>
      <c r="Y23" s="3">
        <f t="shared" si="8"/>
        <v>12.25</v>
      </c>
      <c r="Z23" s="3">
        <f t="shared" si="9"/>
        <v>0.11</v>
      </c>
      <c r="AB23" s="3" t="s">
        <v>1</v>
      </c>
      <c r="AC23" s="3" t="s">
        <v>3</v>
      </c>
      <c r="AD23" s="3">
        <f t="shared" si="10"/>
        <v>12.64</v>
      </c>
      <c r="AE23" s="3">
        <f t="shared" si="11"/>
        <v>0.11</v>
      </c>
      <c r="AG23" s="3" t="s">
        <v>1</v>
      </c>
      <c r="AH23" s="3" t="s">
        <v>3</v>
      </c>
      <c r="AI23" s="3">
        <f t="shared" si="12"/>
        <v>13.26</v>
      </c>
      <c r="AJ23" s="3">
        <f t="shared" si="13"/>
        <v>0.12</v>
      </c>
    </row>
    <row r="24" spans="1:36" x14ac:dyDescent="0.25">
      <c r="A24" s="3" t="s">
        <v>1</v>
      </c>
      <c r="B24" s="3" t="s">
        <v>9</v>
      </c>
      <c r="C24" s="12">
        <v>11.5</v>
      </c>
      <c r="D24" s="12">
        <v>0.09</v>
      </c>
      <c r="F24" s="3">
        <f t="shared" si="14"/>
        <v>8.0500000000000007</v>
      </c>
      <c r="G24" s="3">
        <f t="shared" si="15"/>
        <v>0.06</v>
      </c>
      <c r="I24" s="7">
        <f t="shared" si="16"/>
        <v>0.29999999999999993</v>
      </c>
      <c r="J24" s="7">
        <f t="shared" si="17"/>
        <v>0.33333333333333337</v>
      </c>
      <c r="L24" s="3" t="s">
        <v>1</v>
      </c>
      <c r="M24" s="3" t="s">
        <v>9</v>
      </c>
      <c r="N24" s="3">
        <f t="shared" si="4"/>
        <v>11.83</v>
      </c>
      <c r="O24" s="3">
        <f t="shared" si="5"/>
        <v>9.9999999999999992E-2</v>
      </c>
      <c r="Q24" s="3">
        <f t="shared" si="6"/>
        <v>8.0500000000000007</v>
      </c>
      <c r="R24" s="3">
        <f t="shared" si="7"/>
        <v>0.06</v>
      </c>
      <c r="T24" s="7">
        <f t="shared" si="2"/>
        <v>0.31952662721893488</v>
      </c>
      <c r="U24" s="7">
        <f t="shared" si="3"/>
        <v>0.4</v>
      </c>
      <c r="W24" s="3" t="s">
        <v>1</v>
      </c>
      <c r="X24" s="3" t="s">
        <v>9</v>
      </c>
      <c r="Y24" s="3">
        <f t="shared" si="8"/>
        <v>12.25</v>
      </c>
      <c r="Z24" s="3">
        <f t="shared" si="9"/>
        <v>0.11</v>
      </c>
      <c r="AB24" s="3" t="s">
        <v>1</v>
      </c>
      <c r="AC24" s="3" t="s">
        <v>9</v>
      </c>
      <c r="AD24" s="3">
        <f t="shared" si="10"/>
        <v>12.64</v>
      </c>
      <c r="AE24" s="3">
        <f t="shared" si="11"/>
        <v>0.11</v>
      </c>
      <c r="AG24" s="3" t="s">
        <v>1</v>
      </c>
      <c r="AH24" s="3" t="s">
        <v>9</v>
      </c>
      <c r="AI24" s="3">
        <f t="shared" si="12"/>
        <v>13.26</v>
      </c>
      <c r="AJ24" s="3">
        <f t="shared" si="13"/>
        <v>0.12</v>
      </c>
    </row>
    <row r="25" spans="1:36" x14ac:dyDescent="0.25">
      <c r="A25" s="3" t="s">
        <v>1</v>
      </c>
      <c r="B25" s="3" t="s">
        <v>34</v>
      </c>
      <c r="C25" s="12">
        <v>16.5</v>
      </c>
      <c r="D25" s="12">
        <v>0.15</v>
      </c>
      <c r="F25" s="3">
        <f t="shared" si="14"/>
        <v>11.55</v>
      </c>
      <c r="G25" s="3">
        <f t="shared" si="15"/>
        <v>0.11</v>
      </c>
      <c r="I25" s="7">
        <f t="shared" si="16"/>
        <v>0.29999999999999993</v>
      </c>
      <c r="J25" s="7">
        <f t="shared" si="17"/>
        <v>0.26666666666666661</v>
      </c>
      <c r="L25" s="3" t="s">
        <v>1</v>
      </c>
      <c r="M25" s="3" t="s">
        <v>34</v>
      </c>
      <c r="N25" s="3">
        <f t="shared" si="4"/>
        <v>16.970000000000002</v>
      </c>
      <c r="O25" s="3">
        <f t="shared" si="5"/>
        <v>0.16</v>
      </c>
      <c r="Q25" s="3">
        <f t="shared" si="6"/>
        <v>11.55</v>
      </c>
      <c r="R25" s="3">
        <f t="shared" si="7"/>
        <v>0.11</v>
      </c>
      <c r="T25" s="7">
        <f t="shared" si="2"/>
        <v>0.31938715380082505</v>
      </c>
      <c r="U25" s="7">
        <f t="shared" si="3"/>
        <v>0.3125</v>
      </c>
      <c r="W25" s="3" t="s">
        <v>1</v>
      </c>
      <c r="X25" s="3" t="s">
        <v>34</v>
      </c>
      <c r="Y25" s="3">
        <f t="shared" si="8"/>
        <v>17.57</v>
      </c>
      <c r="Z25" s="3">
        <f t="shared" si="9"/>
        <v>0.17</v>
      </c>
      <c r="AB25" s="3" t="s">
        <v>1</v>
      </c>
      <c r="AC25" s="3" t="s">
        <v>34</v>
      </c>
      <c r="AD25" s="3">
        <f t="shared" si="10"/>
        <v>18.13</v>
      </c>
      <c r="AE25" s="3">
        <f t="shared" si="11"/>
        <v>0.18</v>
      </c>
      <c r="AG25" s="3" t="s">
        <v>1</v>
      </c>
      <c r="AH25" s="3" t="s">
        <v>34</v>
      </c>
      <c r="AI25" s="3">
        <f t="shared" si="12"/>
        <v>19.02</v>
      </c>
      <c r="AJ25" s="3">
        <f t="shared" si="13"/>
        <v>0.19</v>
      </c>
    </row>
    <row r="26" spans="1:36" x14ac:dyDescent="0.25">
      <c r="A26" s="3" t="s">
        <v>1</v>
      </c>
      <c r="B26" s="3" t="s">
        <v>11</v>
      </c>
      <c r="C26" s="12">
        <v>12.5</v>
      </c>
      <c r="D26" s="12">
        <v>0.13</v>
      </c>
      <c r="F26" s="3">
        <f t="shared" si="14"/>
        <v>8.75</v>
      </c>
      <c r="G26" s="3">
        <f t="shared" si="15"/>
        <v>0.09</v>
      </c>
      <c r="I26" s="7">
        <f t="shared" si="16"/>
        <v>0.30000000000000004</v>
      </c>
      <c r="J26" s="7">
        <f t="shared" si="17"/>
        <v>0.30769230769230771</v>
      </c>
      <c r="L26" s="3" t="s">
        <v>1</v>
      </c>
      <c r="M26" s="3" t="s">
        <v>11</v>
      </c>
      <c r="N26" s="3">
        <f t="shared" si="4"/>
        <v>12.85</v>
      </c>
      <c r="O26" s="3">
        <f t="shared" si="5"/>
        <v>0.14000000000000001</v>
      </c>
      <c r="Q26" s="3">
        <f t="shared" si="6"/>
        <v>8.75</v>
      </c>
      <c r="R26" s="3">
        <f t="shared" si="7"/>
        <v>0.09</v>
      </c>
      <c r="T26" s="7">
        <f t="shared" si="2"/>
        <v>0.31906614785992216</v>
      </c>
      <c r="U26" s="7">
        <f t="shared" si="3"/>
        <v>0.35714285714285721</v>
      </c>
      <c r="W26" s="3" t="s">
        <v>1</v>
      </c>
      <c r="X26" s="3" t="s">
        <v>11</v>
      </c>
      <c r="Y26" s="3">
        <f t="shared" si="8"/>
        <v>13.299999999999999</v>
      </c>
      <c r="Z26" s="3">
        <f t="shared" si="9"/>
        <v>0.15000000000000002</v>
      </c>
      <c r="AB26" s="3" t="s">
        <v>1</v>
      </c>
      <c r="AC26" s="3" t="s">
        <v>11</v>
      </c>
      <c r="AD26" s="3">
        <f t="shared" si="10"/>
        <v>13.73</v>
      </c>
      <c r="AE26" s="3">
        <f t="shared" si="11"/>
        <v>0.15</v>
      </c>
      <c r="AG26" s="3" t="s">
        <v>1</v>
      </c>
      <c r="AH26" s="3" t="s">
        <v>11</v>
      </c>
      <c r="AI26" s="3">
        <f t="shared" si="12"/>
        <v>14.4</v>
      </c>
      <c r="AJ26" s="3">
        <f t="shared" si="13"/>
        <v>0.16</v>
      </c>
    </row>
    <row r="27" spans="1:36" x14ac:dyDescent="0.25">
      <c r="A27" s="3" t="s">
        <v>1</v>
      </c>
      <c r="B27" s="3" t="s">
        <v>1</v>
      </c>
      <c r="C27" s="12">
        <v>10.5</v>
      </c>
      <c r="D27" s="12">
        <v>0.08</v>
      </c>
      <c r="F27" s="3">
        <f t="shared" si="14"/>
        <v>7.35</v>
      </c>
      <c r="G27" s="3">
        <f t="shared" si="15"/>
        <v>0.06</v>
      </c>
      <c r="I27" s="7">
        <f t="shared" si="16"/>
        <v>0.30000000000000004</v>
      </c>
      <c r="J27" s="7">
        <f t="shared" si="17"/>
        <v>0.25</v>
      </c>
      <c r="L27" s="3" t="s">
        <v>1</v>
      </c>
      <c r="M27" s="3" t="s">
        <v>1</v>
      </c>
      <c r="N27" s="3">
        <f t="shared" si="4"/>
        <v>10.799999999999999</v>
      </c>
      <c r="O27" s="3">
        <f t="shared" si="5"/>
        <v>0.09</v>
      </c>
      <c r="Q27" s="3">
        <f t="shared" si="6"/>
        <v>7.35</v>
      </c>
      <c r="R27" s="3">
        <f t="shared" si="7"/>
        <v>0.06</v>
      </c>
      <c r="T27" s="7">
        <f t="shared" si="2"/>
        <v>0.31944444444444442</v>
      </c>
      <c r="U27" s="7">
        <f t="shared" si="3"/>
        <v>0.33333333333333337</v>
      </c>
      <c r="W27" s="3" t="s">
        <v>1</v>
      </c>
      <c r="X27" s="3" t="s">
        <v>1</v>
      </c>
      <c r="Y27" s="3">
        <f t="shared" si="8"/>
        <v>11.18</v>
      </c>
      <c r="Z27" s="3">
        <f t="shared" si="9"/>
        <v>9.9999999999999992E-2</v>
      </c>
      <c r="AB27" s="3" t="s">
        <v>1</v>
      </c>
      <c r="AC27" s="3" t="s">
        <v>1</v>
      </c>
      <c r="AD27" s="3">
        <f t="shared" si="10"/>
        <v>11.54</v>
      </c>
      <c r="AE27" s="3">
        <f t="shared" si="11"/>
        <v>0.1</v>
      </c>
      <c r="AG27" s="3" t="s">
        <v>1</v>
      </c>
      <c r="AH27" s="3" t="s">
        <v>1</v>
      </c>
      <c r="AI27" s="3">
        <f t="shared" si="12"/>
        <v>12.11</v>
      </c>
      <c r="AJ27" s="3">
        <f t="shared" si="13"/>
        <v>0.1</v>
      </c>
    </row>
    <row r="28" spans="1:36" x14ac:dyDescent="0.25">
      <c r="A28" s="3" t="s">
        <v>1</v>
      </c>
      <c r="B28" s="3" t="s">
        <v>37</v>
      </c>
      <c r="C28" s="12">
        <v>17.5</v>
      </c>
      <c r="D28" s="12">
        <v>0.17</v>
      </c>
      <c r="F28" s="3">
        <f t="shared" si="14"/>
        <v>12.25</v>
      </c>
      <c r="G28" s="3">
        <f t="shared" si="15"/>
        <v>0.12</v>
      </c>
      <c r="I28" s="7">
        <f t="shared" si="16"/>
        <v>0.30000000000000004</v>
      </c>
      <c r="J28" s="7">
        <f t="shared" si="17"/>
        <v>0.29411764705882359</v>
      </c>
      <c r="L28" s="3" t="s">
        <v>1</v>
      </c>
      <c r="M28" s="3" t="s">
        <v>37</v>
      </c>
      <c r="N28" s="3">
        <f t="shared" si="4"/>
        <v>17.989999999999998</v>
      </c>
      <c r="O28" s="3">
        <f t="shared" si="5"/>
        <v>0.18000000000000002</v>
      </c>
      <c r="Q28" s="3">
        <f t="shared" si="6"/>
        <v>12.25</v>
      </c>
      <c r="R28" s="3">
        <f t="shared" si="7"/>
        <v>0.12</v>
      </c>
      <c r="T28" s="7">
        <f t="shared" si="2"/>
        <v>0.31906614785992216</v>
      </c>
      <c r="U28" s="7">
        <f t="shared" si="3"/>
        <v>0.33333333333333348</v>
      </c>
      <c r="W28" s="3" t="s">
        <v>1</v>
      </c>
      <c r="X28" s="3" t="s">
        <v>37</v>
      </c>
      <c r="Y28" s="3">
        <f t="shared" si="8"/>
        <v>18.62</v>
      </c>
      <c r="Z28" s="3">
        <f t="shared" si="9"/>
        <v>0.19</v>
      </c>
      <c r="AB28" s="3" t="s">
        <v>1</v>
      </c>
      <c r="AC28" s="3" t="s">
        <v>37</v>
      </c>
      <c r="AD28" s="3">
        <f t="shared" si="10"/>
        <v>19.22</v>
      </c>
      <c r="AE28" s="3">
        <f t="shared" si="11"/>
        <v>0.2</v>
      </c>
      <c r="AG28" s="3" t="s">
        <v>1</v>
      </c>
      <c r="AH28" s="3" t="s">
        <v>37</v>
      </c>
      <c r="AI28" s="3">
        <f t="shared" si="12"/>
        <v>20.16</v>
      </c>
      <c r="AJ28" s="3">
        <f t="shared" si="13"/>
        <v>0.21</v>
      </c>
    </row>
    <row r="29" spans="1:36" x14ac:dyDescent="0.25">
      <c r="A29" s="3" t="s">
        <v>548</v>
      </c>
      <c r="B29" s="3" t="s">
        <v>35</v>
      </c>
      <c r="C29" s="3">
        <v>12.5</v>
      </c>
      <c r="D29" s="3">
        <v>0.13</v>
      </c>
      <c r="F29" s="3">
        <f>ROUND(C29*0.7,2)</f>
        <v>8.75</v>
      </c>
      <c r="G29" s="3">
        <f t="shared" ref="G29:G36" si="18">ROUND(D29*0.7,2)</f>
        <v>0.09</v>
      </c>
      <c r="I29" s="7">
        <f t="shared" ref="I29:I36" si="19">1-(F29/C29)</f>
        <v>0.30000000000000004</v>
      </c>
      <c r="J29" s="7">
        <f t="shared" ref="J29:J36" si="20">1-(G29/D29)</f>
        <v>0.30769230769230771</v>
      </c>
      <c r="L29" s="3" t="s">
        <v>548</v>
      </c>
      <c r="M29" s="3" t="s">
        <v>35</v>
      </c>
      <c r="N29" s="3">
        <f t="shared" si="4"/>
        <v>12.85</v>
      </c>
      <c r="O29" s="3">
        <f t="shared" si="5"/>
        <v>0.14000000000000001</v>
      </c>
      <c r="Q29" s="3">
        <f t="shared" si="6"/>
        <v>8.75</v>
      </c>
      <c r="R29" s="3">
        <f t="shared" si="7"/>
        <v>0.09</v>
      </c>
      <c r="T29" s="7">
        <f t="shared" si="2"/>
        <v>0.31906614785992216</v>
      </c>
      <c r="U29" s="7">
        <f t="shared" si="3"/>
        <v>0.35714285714285721</v>
      </c>
      <c r="W29" s="3" t="s">
        <v>548</v>
      </c>
      <c r="X29" s="3" t="s">
        <v>35</v>
      </c>
      <c r="Y29" s="3">
        <f t="shared" si="8"/>
        <v>13.299999999999999</v>
      </c>
      <c r="Z29" s="3">
        <f t="shared" si="9"/>
        <v>0.15000000000000002</v>
      </c>
      <c r="AB29" s="3" t="s">
        <v>548</v>
      </c>
      <c r="AC29" s="3" t="s">
        <v>35</v>
      </c>
      <c r="AD29" s="3">
        <f t="shared" si="10"/>
        <v>13.73</v>
      </c>
      <c r="AE29" s="3">
        <f t="shared" si="11"/>
        <v>0.15</v>
      </c>
      <c r="AG29" s="3" t="s">
        <v>548</v>
      </c>
      <c r="AH29" s="3" t="s">
        <v>35</v>
      </c>
      <c r="AI29" s="3">
        <f t="shared" si="12"/>
        <v>14.4</v>
      </c>
      <c r="AJ29" s="3">
        <f t="shared" si="13"/>
        <v>0.16</v>
      </c>
    </row>
    <row r="30" spans="1:36" x14ac:dyDescent="0.25">
      <c r="A30" s="3" t="s">
        <v>548</v>
      </c>
      <c r="B30" s="4" t="s">
        <v>36</v>
      </c>
      <c r="C30" s="3">
        <v>16.5</v>
      </c>
      <c r="D30" s="3">
        <v>0.15</v>
      </c>
      <c r="F30" s="3">
        <f t="shared" ref="F30:F36" si="21">ROUND(C30*0.7,2)</f>
        <v>11.55</v>
      </c>
      <c r="G30" s="3">
        <f t="shared" si="18"/>
        <v>0.11</v>
      </c>
      <c r="I30" s="7">
        <f t="shared" si="19"/>
        <v>0.29999999999999993</v>
      </c>
      <c r="J30" s="7">
        <f t="shared" si="20"/>
        <v>0.26666666666666661</v>
      </c>
      <c r="L30" s="3" t="s">
        <v>548</v>
      </c>
      <c r="M30" s="4" t="s">
        <v>36</v>
      </c>
      <c r="N30" s="3">
        <f t="shared" si="4"/>
        <v>16.970000000000002</v>
      </c>
      <c r="O30" s="3">
        <f t="shared" si="5"/>
        <v>0.16</v>
      </c>
      <c r="Q30" s="3">
        <f t="shared" si="6"/>
        <v>11.55</v>
      </c>
      <c r="R30" s="3">
        <f t="shared" si="7"/>
        <v>0.11</v>
      </c>
      <c r="T30" s="7">
        <f t="shared" si="2"/>
        <v>0.31938715380082505</v>
      </c>
      <c r="U30" s="7">
        <f t="shared" si="3"/>
        <v>0.3125</v>
      </c>
      <c r="W30" s="3" t="s">
        <v>548</v>
      </c>
      <c r="X30" s="4" t="s">
        <v>36</v>
      </c>
      <c r="Y30" s="3">
        <f t="shared" si="8"/>
        <v>17.57</v>
      </c>
      <c r="Z30" s="3">
        <f t="shared" si="9"/>
        <v>0.17</v>
      </c>
      <c r="AB30" s="3" t="s">
        <v>548</v>
      </c>
      <c r="AC30" s="4" t="s">
        <v>36</v>
      </c>
      <c r="AD30" s="3">
        <f t="shared" si="10"/>
        <v>18.13</v>
      </c>
      <c r="AE30" s="3">
        <f t="shared" si="11"/>
        <v>0.18</v>
      </c>
      <c r="AG30" s="3" t="s">
        <v>548</v>
      </c>
      <c r="AH30" s="4" t="s">
        <v>36</v>
      </c>
      <c r="AI30" s="3">
        <f t="shared" si="12"/>
        <v>19.02</v>
      </c>
      <c r="AJ30" s="3">
        <f t="shared" si="13"/>
        <v>0.19</v>
      </c>
    </row>
    <row r="31" spans="1:36" x14ac:dyDescent="0.25">
      <c r="A31" s="3" t="s">
        <v>548</v>
      </c>
      <c r="B31" s="3" t="s">
        <v>37</v>
      </c>
      <c r="C31" s="3">
        <v>17</v>
      </c>
      <c r="D31" s="3">
        <v>0.16</v>
      </c>
      <c r="F31" s="3">
        <f t="shared" si="21"/>
        <v>11.9</v>
      </c>
      <c r="G31" s="3">
        <f t="shared" si="18"/>
        <v>0.11</v>
      </c>
      <c r="I31" s="7">
        <f t="shared" si="19"/>
        <v>0.29999999999999993</v>
      </c>
      <c r="J31" s="7">
        <f t="shared" si="20"/>
        <v>0.3125</v>
      </c>
      <c r="L31" s="3" t="s">
        <v>548</v>
      </c>
      <c r="M31" s="3" t="s">
        <v>37</v>
      </c>
      <c r="N31" s="3">
        <f t="shared" si="4"/>
        <v>17.48</v>
      </c>
      <c r="O31" s="3">
        <f t="shared" si="5"/>
        <v>0.17</v>
      </c>
      <c r="Q31" s="3">
        <f t="shared" si="6"/>
        <v>11.9</v>
      </c>
      <c r="R31" s="3">
        <f t="shared" si="7"/>
        <v>0.11</v>
      </c>
      <c r="T31" s="7">
        <f t="shared" si="2"/>
        <v>0.31922196796338675</v>
      </c>
      <c r="U31" s="7">
        <f t="shared" si="3"/>
        <v>0.35294117647058831</v>
      </c>
      <c r="W31" s="3" t="s">
        <v>548</v>
      </c>
      <c r="X31" s="3" t="s">
        <v>37</v>
      </c>
      <c r="Y31" s="3">
        <f t="shared" si="8"/>
        <v>18.100000000000001</v>
      </c>
      <c r="Z31" s="3">
        <f t="shared" si="9"/>
        <v>0.18000000000000002</v>
      </c>
      <c r="AB31" s="3" t="s">
        <v>548</v>
      </c>
      <c r="AC31" s="3" t="s">
        <v>37</v>
      </c>
      <c r="AD31" s="3">
        <f t="shared" si="10"/>
        <v>18.68</v>
      </c>
      <c r="AE31" s="3">
        <f t="shared" si="11"/>
        <v>0.19</v>
      </c>
      <c r="AG31" s="3" t="s">
        <v>548</v>
      </c>
      <c r="AH31" s="3" t="s">
        <v>37</v>
      </c>
      <c r="AI31" s="3">
        <f t="shared" si="12"/>
        <v>19.600000000000001</v>
      </c>
      <c r="AJ31" s="3">
        <f t="shared" si="13"/>
        <v>0.2</v>
      </c>
    </row>
    <row r="32" spans="1:36" x14ac:dyDescent="0.25">
      <c r="A32" s="3" t="s">
        <v>548</v>
      </c>
      <c r="B32" s="3" t="s">
        <v>9</v>
      </c>
      <c r="C32" s="3">
        <v>13.5</v>
      </c>
      <c r="D32" s="3">
        <v>0.14000000000000001</v>
      </c>
      <c r="F32" s="3">
        <f t="shared" si="21"/>
        <v>9.4499999999999993</v>
      </c>
      <c r="G32" s="3">
        <f t="shared" si="18"/>
        <v>0.1</v>
      </c>
      <c r="I32" s="7">
        <f t="shared" si="19"/>
        <v>0.30000000000000004</v>
      </c>
      <c r="J32" s="7">
        <f t="shared" si="20"/>
        <v>0.2857142857142857</v>
      </c>
      <c r="L32" s="3" t="s">
        <v>548</v>
      </c>
      <c r="M32" s="3" t="s">
        <v>9</v>
      </c>
      <c r="N32" s="3">
        <f t="shared" si="4"/>
        <v>13.879999999999999</v>
      </c>
      <c r="O32" s="3">
        <f t="shared" si="5"/>
        <v>0.15000000000000002</v>
      </c>
      <c r="Q32" s="3">
        <f t="shared" si="6"/>
        <v>9.4499999999999993</v>
      </c>
      <c r="R32" s="3">
        <f t="shared" si="7"/>
        <v>0.1</v>
      </c>
      <c r="T32" s="7">
        <f t="shared" si="2"/>
        <v>0.31916426512968299</v>
      </c>
      <c r="U32" s="7">
        <f t="shared" si="3"/>
        <v>0.33333333333333337</v>
      </c>
      <c r="W32" s="3" t="s">
        <v>548</v>
      </c>
      <c r="X32" s="3" t="s">
        <v>9</v>
      </c>
      <c r="Y32" s="3">
        <f t="shared" si="8"/>
        <v>14.37</v>
      </c>
      <c r="Z32" s="3">
        <f t="shared" si="9"/>
        <v>0.16</v>
      </c>
      <c r="AB32" s="3" t="s">
        <v>548</v>
      </c>
      <c r="AC32" s="3" t="s">
        <v>9</v>
      </c>
      <c r="AD32" s="3">
        <f t="shared" si="10"/>
        <v>14.83</v>
      </c>
      <c r="AE32" s="3">
        <f t="shared" si="11"/>
        <v>0.17</v>
      </c>
      <c r="AG32" s="3" t="s">
        <v>548</v>
      </c>
      <c r="AH32" s="3" t="s">
        <v>9</v>
      </c>
      <c r="AI32" s="3">
        <f t="shared" si="12"/>
        <v>15.56</v>
      </c>
      <c r="AJ32" s="3">
        <f t="shared" si="13"/>
        <v>0.18</v>
      </c>
    </row>
    <row r="33" spans="1:36" x14ac:dyDescent="0.25">
      <c r="A33" s="3" t="s">
        <v>548</v>
      </c>
      <c r="B33" s="3" t="s">
        <v>34</v>
      </c>
      <c r="C33" s="3">
        <v>13.5</v>
      </c>
      <c r="D33" s="3">
        <v>0.14000000000000001</v>
      </c>
      <c r="F33" s="3">
        <f t="shared" ref="F33" si="22">ROUND(C33*0.7,2)</f>
        <v>9.4499999999999993</v>
      </c>
      <c r="G33" s="3">
        <f t="shared" ref="G33" si="23">ROUND(D33*0.7,2)</f>
        <v>0.1</v>
      </c>
      <c r="I33" s="7">
        <f t="shared" ref="I33" si="24">1-(F33/C33)</f>
        <v>0.30000000000000004</v>
      </c>
      <c r="J33" s="7">
        <f t="shared" ref="J33" si="25">1-(G33/D33)</f>
        <v>0.2857142857142857</v>
      </c>
      <c r="L33" s="3" t="s">
        <v>548</v>
      </c>
      <c r="M33" s="3" t="s">
        <v>34</v>
      </c>
      <c r="N33" s="3">
        <f t="shared" si="4"/>
        <v>13.879999999999999</v>
      </c>
      <c r="O33" s="3">
        <f t="shared" si="5"/>
        <v>0.15000000000000002</v>
      </c>
      <c r="Q33" s="3">
        <f t="shared" si="6"/>
        <v>9.4499999999999993</v>
      </c>
      <c r="R33" s="3">
        <f t="shared" si="7"/>
        <v>0.1</v>
      </c>
      <c r="T33" s="7">
        <f t="shared" si="2"/>
        <v>0.31916426512968299</v>
      </c>
      <c r="U33" s="7">
        <f t="shared" si="3"/>
        <v>0.33333333333333337</v>
      </c>
      <c r="W33" s="3" t="s">
        <v>548</v>
      </c>
      <c r="X33" s="3" t="s">
        <v>34</v>
      </c>
      <c r="Y33" s="3">
        <f t="shared" si="8"/>
        <v>14.37</v>
      </c>
      <c r="Z33" s="3">
        <f t="shared" si="9"/>
        <v>0.16</v>
      </c>
      <c r="AB33" s="3" t="s">
        <v>548</v>
      </c>
      <c r="AC33" s="3" t="s">
        <v>34</v>
      </c>
      <c r="AD33" s="3">
        <f t="shared" si="10"/>
        <v>14.83</v>
      </c>
      <c r="AE33" s="3">
        <f t="shared" si="11"/>
        <v>0.17</v>
      </c>
      <c r="AG33" s="3" t="s">
        <v>548</v>
      </c>
      <c r="AH33" s="3" t="s">
        <v>34</v>
      </c>
      <c r="AI33" s="3">
        <f t="shared" si="12"/>
        <v>15.56</v>
      </c>
      <c r="AJ33" s="3">
        <f t="shared" si="13"/>
        <v>0.18</v>
      </c>
    </row>
    <row r="34" spans="1:36" x14ac:dyDescent="0.25">
      <c r="A34" s="3" t="s">
        <v>548</v>
      </c>
      <c r="B34" s="3" t="s">
        <v>3</v>
      </c>
      <c r="C34" s="3">
        <v>10.5</v>
      </c>
      <c r="D34" s="3">
        <v>0.08</v>
      </c>
      <c r="F34" s="3">
        <f t="shared" si="21"/>
        <v>7.35</v>
      </c>
      <c r="G34" s="3">
        <f t="shared" si="18"/>
        <v>0.06</v>
      </c>
      <c r="I34" s="7">
        <f t="shared" si="19"/>
        <v>0.30000000000000004</v>
      </c>
      <c r="J34" s="7">
        <f t="shared" si="20"/>
        <v>0.25</v>
      </c>
      <c r="L34" s="3" t="s">
        <v>548</v>
      </c>
      <c r="M34" s="3" t="s">
        <v>3</v>
      </c>
      <c r="N34" s="3">
        <f t="shared" si="4"/>
        <v>10.799999999999999</v>
      </c>
      <c r="O34" s="3">
        <f t="shared" si="5"/>
        <v>0.09</v>
      </c>
      <c r="Q34" s="3">
        <f t="shared" si="6"/>
        <v>7.35</v>
      </c>
      <c r="R34" s="3">
        <f t="shared" si="7"/>
        <v>0.06</v>
      </c>
      <c r="T34" s="7">
        <f t="shared" si="2"/>
        <v>0.31944444444444442</v>
      </c>
      <c r="U34" s="7">
        <f t="shared" si="3"/>
        <v>0.33333333333333337</v>
      </c>
      <c r="W34" s="3" t="s">
        <v>548</v>
      </c>
      <c r="X34" s="3" t="s">
        <v>3</v>
      </c>
      <c r="Y34" s="3">
        <f t="shared" si="8"/>
        <v>11.18</v>
      </c>
      <c r="Z34" s="3">
        <f t="shared" si="9"/>
        <v>9.9999999999999992E-2</v>
      </c>
      <c r="AB34" s="3" t="s">
        <v>548</v>
      </c>
      <c r="AC34" s="3" t="s">
        <v>3</v>
      </c>
      <c r="AD34" s="3">
        <f t="shared" si="10"/>
        <v>11.54</v>
      </c>
      <c r="AE34" s="3">
        <f t="shared" si="11"/>
        <v>0.1</v>
      </c>
      <c r="AG34" s="3" t="s">
        <v>548</v>
      </c>
      <c r="AH34" s="3" t="s">
        <v>3</v>
      </c>
      <c r="AI34" s="3">
        <f t="shared" si="12"/>
        <v>12.11</v>
      </c>
      <c r="AJ34" s="3">
        <f t="shared" si="13"/>
        <v>0.1</v>
      </c>
    </row>
    <row r="35" spans="1:36" x14ac:dyDescent="0.25">
      <c r="A35" s="3" t="s">
        <v>548</v>
      </c>
      <c r="B35" s="3" t="s">
        <v>11</v>
      </c>
      <c r="C35" s="3">
        <v>11.5</v>
      </c>
      <c r="D35" s="3">
        <v>0.09</v>
      </c>
      <c r="F35" s="3">
        <f t="shared" si="21"/>
        <v>8.0500000000000007</v>
      </c>
      <c r="G35" s="3">
        <f t="shared" si="18"/>
        <v>0.06</v>
      </c>
      <c r="I35" s="7">
        <f t="shared" si="19"/>
        <v>0.29999999999999993</v>
      </c>
      <c r="J35" s="7">
        <f t="shared" si="20"/>
        <v>0.33333333333333337</v>
      </c>
      <c r="L35" s="3" t="s">
        <v>548</v>
      </c>
      <c r="M35" s="3" t="s">
        <v>11</v>
      </c>
      <c r="N35" s="3">
        <f t="shared" si="4"/>
        <v>11.83</v>
      </c>
      <c r="O35" s="3">
        <f t="shared" si="5"/>
        <v>9.9999999999999992E-2</v>
      </c>
      <c r="Q35" s="3">
        <f t="shared" si="6"/>
        <v>8.0500000000000007</v>
      </c>
      <c r="R35" s="3">
        <f t="shared" si="7"/>
        <v>0.06</v>
      </c>
      <c r="T35" s="7">
        <f t="shared" si="2"/>
        <v>0.31952662721893488</v>
      </c>
      <c r="U35" s="7">
        <f t="shared" si="3"/>
        <v>0.4</v>
      </c>
      <c r="W35" s="3" t="s">
        <v>548</v>
      </c>
      <c r="X35" s="3" t="s">
        <v>11</v>
      </c>
      <c r="Y35" s="3">
        <f t="shared" si="8"/>
        <v>12.25</v>
      </c>
      <c r="Z35" s="3">
        <f t="shared" si="9"/>
        <v>0.11</v>
      </c>
      <c r="AB35" s="3" t="s">
        <v>548</v>
      </c>
      <c r="AC35" s="3" t="s">
        <v>11</v>
      </c>
      <c r="AD35" s="3">
        <f t="shared" si="10"/>
        <v>12.64</v>
      </c>
      <c r="AE35" s="3">
        <f t="shared" si="11"/>
        <v>0.11</v>
      </c>
      <c r="AG35" s="3" t="s">
        <v>548</v>
      </c>
      <c r="AH35" s="3" t="s">
        <v>11</v>
      </c>
      <c r="AI35" s="3">
        <f t="shared" si="12"/>
        <v>13.26</v>
      </c>
      <c r="AJ35" s="3">
        <f t="shared" si="13"/>
        <v>0.12</v>
      </c>
    </row>
    <row r="36" spans="1:36" x14ac:dyDescent="0.25">
      <c r="A36" s="3" t="s">
        <v>548</v>
      </c>
      <c r="B36" s="3" t="s">
        <v>1</v>
      </c>
      <c r="C36" s="3">
        <v>12.5</v>
      </c>
      <c r="D36" s="3">
        <v>0.13</v>
      </c>
      <c r="F36" s="3">
        <f t="shared" si="21"/>
        <v>8.75</v>
      </c>
      <c r="G36" s="3">
        <f t="shared" si="18"/>
        <v>0.09</v>
      </c>
      <c r="I36" s="7">
        <f t="shared" si="19"/>
        <v>0.30000000000000004</v>
      </c>
      <c r="J36" s="7">
        <f t="shared" si="20"/>
        <v>0.30769230769230771</v>
      </c>
      <c r="L36" s="3" t="s">
        <v>548</v>
      </c>
      <c r="M36" s="3" t="s">
        <v>1</v>
      </c>
      <c r="N36" s="3">
        <f t="shared" si="4"/>
        <v>12.85</v>
      </c>
      <c r="O36" s="3">
        <f t="shared" si="5"/>
        <v>0.14000000000000001</v>
      </c>
      <c r="Q36" s="3">
        <f t="shared" si="6"/>
        <v>8.75</v>
      </c>
      <c r="R36" s="3">
        <f t="shared" si="7"/>
        <v>0.09</v>
      </c>
      <c r="T36" s="7">
        <f t="shared" si="2"/>
        <v>0.31906614785992216</v>
      </c>
      <c r="U36" s="7">
        <f t="shared" si="3"/>
        <v>0.35714285714285721</v>
      </c>
      <c r="W36" s="3" t="s">
        <v>548</v>
      </c>
      <c r="X36" s="3" t="s">
        <v>1</v>
      </c>
      <c r="Y36" s="3">
        <f t="shared" si="8"/>
        <v>13.299999999999999</v>
      </c>
      <c r="Z36" s="3">
        <f t="shared" si="9"/>
        <v>0.15000000000000002</v>
      </c>
      <c r="AB36" s="3" t="s">
        <v>548</v>
      </c>
      <c r="AC36" s="3" t="s">
        <v>1</v>
      </c>
      <c r="AD36" s="3">
        <f t="shared" si="10"/>
        <v>13.73</v>
      </c>
      <c r="AE36" s="3">
        <f t="shared" si="11"/>
        <v>0.15</v>
      </c>
      <c r="AG36" s="3" t="s">
        <v>548</v>
      </c>
      <c r="AH36" s="3" t="s">
        <v>1</v>
      </c>
      <c r="AI36" s="3">
        <f t="shared" si="12"/>
        <v>14.4</v>
      </c>
      <c r="AJ36" s="3">
        <f t="shared" si="13"/>
        <v>0.16</v>
      </c>
    </row>
    <row r="38" spans="1:36" s="8" customFormat="1" x14ac:dyDescent="0.25">
      <c r="A38" s="9" t="s">
        <v>42</v>
      </c>
      <c r="B38" s="10">
        <f>'DISCOUNT LEVELS'!B3</f>
        <v>7.0000000000000007E-2</v>
      </c>
      <c r="F38" s="9" t="s">
        <v>45</v>
      </c>
    </row>
    <row r="39" spans="1:36" x14ac:dyDescent="0.25">
      <c r="A39" s="1" t="s">
        <v>32</v>
      </c>
      <c r="B39" s="1" t="s">
        <v>33</v>
      </c>
      <c r="C39" s="1" t="s">
        <v>24</v>
      </c>
      <c r="D39" s="1" t="s">
        <v>25</v>
      </c>
      <c r="F39" s="1" t="s">
        <v>24</v>
      </c>
      <c r="G39" s="1" t="s">
        <v>25</v>
      </c>
      <c r="I39" s="1" t="s">
        <v>24</v>
      </c>
      <c r="J39" s="1" t="s">
        <v>25</v>
      </c>
      <c r="L39" s="1" t="s">
        <v>32</v>
      </c>
      <c r="M39" s="1" t="s">
        <v>33</v>
      </c>
      <c r="N39" s="1" t="s">
        <v>24</v>
      </c>
      <c r="O39" s="1" t="s">
        <v>25</v>
      </c>
      <c r="Q39" s="1" t="s">
        <v>24</v>
      </c>
      <c r="R39" s="1" t="s">
        <v>25</v>
      </c>
      <c r="T39" s="1" t="s">
        <v>24</v>
      </c>
      <c r="U39" s="1" t="s">
        <v>25</v>
      </c>
      <c r="W39" s="1" t="s">
        <v>32</v>
      </c>
      <c r="X39" s="1" t="s">
        <v>33</v>
      </c>
      <c r="Y39" s="1" t="s">
        <v>24</v>
      </c>
      <c r="Z39" s="1" t="s">
        <v>25</v>
      </c>
      <c r="AB39" s="1" t="s">
        <v>32</v>
      </c>
      <c r="AC39" s="1" t="s">
        <v>33</v>
      </c>
      <c r="AD39" s="1" t="s">
        <v>24</v>
      </c>
      <c r="AE39" s="1" t="s">
        <v>25</v>
      </c>
      <c r="AG39" s="1" t="s">
        <v>32</v>
      </c>
      <c r="AH39" s="1" t="s">
        <v>33</v>
      </c>
      <c r="AI39" s="1" t="s">
        <v>24</v>
      </c>
      <c r="AJ39" s="1" t="s">
        <v>25</v>
      </c>
    </row>
    <row r="40" spans="1:36" x14ac:dyDescent="0.25">
      <c r="A40" s="3" t="s">
        <v>34</v>
      </c>
      <c r="B40" s="3" t="s">
        <v>35</v>
      </c>
      <c r="C40" s="3">
        <f t="shared" ref="C40:D65" si="26">ROUND(C3*(1-$B$38),2)</f>
        <v>10.7</v>
      </c>
      <c r="D40" s="3">
        <f t="shared" si="26"/>
        <v>0.08</v>
      </c>
      <c r="F40" s="3">
        <f t="shared" ref="F40:G65" si="27">F3</f>
        <v>8.0500000000000007</v>
      </c>
      <c r="G40" s="3">
        <f t="shared" si="27"/>
        <v>0.06</v>
      </c>
      <c r="I40" s="7">
        <f t="shared" ref="I40:J47" si="28">1-(F40/C40)</f>
        <v>0.24766355140186902</v>
      </c>
      <c r="J40" s="7">
        <f t="shared" si="28"/>
        <v>0.25</v>
      </c>
      <c r="L40" s="3" t="s">
        <v>34</v>
      </c>
      <c r="M40" s="3" t="s">
        <v>35</v>
      </c>
      <c r="N40" s="3">
        <f>ROUNDUP(C40*1.028, 2)</f>
        <v>11</v>
      </c>
      <c r="O40" s="3">
        <f>ROUNDUP(D40*1.028, 2)</f>
        <v>0.09</v>
      </c>
      <c r="Q40" s="3">
        <f>F40</f>
        <v>8.0500000000000007</v>
      </c>
      <c r="R40" s="3">
        <f>G40</f>
        <v>0.06</v>
      </c>
      <c r="T40" s="7">
        <f t="shared" ref="T40:T65" si="29">1-(Q40/N40)</f>
        <v>0.26818181818181808</v>
      </c>
      <c r="U40" s="7">
        <f t="shared" ref="U40:U73" si="30">1-(R40/O40)</f>
        <v>0.33333333333333337</v>
      </c>
      <c r="W40" s="3" t="s">
        <v>34</v>
      </c>
      <c r="X40" s="3" t="s">
        <v>35</v>
      </c>
      <c r="Y40" s="3">
        <f>ROUNDUP(N40*1.035,2)</f>
        <v>11.39</v>
      </c>
      <c r="Z40" s="3">
        <f>ROUNDUP(O40*1.035,2)</f>
        <v>9.9999999999999992E-2</v>
      </c>
      <c r="AB40" s="3" t="s">
        <v>34</v>
      </c>
      <c r="AC40" s="3" t="s">
        <v>35</v>
      </c>
      <c r="AD40" s="3">
        <f t="shared" ref="AD40:AE40" si="31">ROUND(Y40*1.032,2)</f>
        <v>11.75</v>
      </c>
      <c r="AE40" s="3">
        <f t="shared" si="31"/>
        <v>0.1</v>
      </c>
      <c r="AG40" s="3" t="s">
        <v>34</v>
      </c>
      <c r="AH40" s="3" t="s">
        <v>35</v>
      </c>
      <c r="AI40" s="3">
        <f>ROUND(AD40*1.049,2)</f>
        <v>12.33</v>
      </c>
      <c r="AJ40" s="3">
        <f>ROUND(AE40*1.049,2)</f>
        <v>0.1</v>
      </c>
    </row>
    <row r="41" spans="1:36" x14ac:dyDescent="0.25">
      <c r="A41" s="3" t="s">
        <v>34</v>
      </c>
      <c r="B41" s="3" t="s">
        <v>36</v>
      </c>
      <c r="C41" s="3">
        <f t="shared" si="26"/>
        <v>10.7</v>
      </c>
      <c r="D41" s="3">
        <f t="shared" si="26"/>
        <v>0.08</v>
      </c>
      <c r="F41" s="3">
        <f t="shared" si="27"/>
        <v>8.0500000000000007</v>
      </c>
      <c r="G41" s="3">
        <f t="shared" si="27"/>
        <v>0.06</v>
      </c>
      <c r="I41" s="7">
        <f t="shared" si="28"/>
        <v>0.24766355140186902</v>
      </c>
      <c r="J41" s="7">
        <f t="shared" si="28"/>
        <v>0.25</v>
      </c>
      <c r="L41" s="3" t="s">
        <v>34</v>
      </c>
      <c r="M41" s="3" t="s">
        <v>36</v>
      </c>
      <c r="N41" s="3">
        <f t="shared" ref="N41:N73" si="32">ROUNDUP(C41*1.028, 2)</f>
        <v>11</v>
      </c>
      <c r="O41" s="3">
        <f t="shared" ref="O41:O73" si="33">ROUNDUP(D41*1.028, 2)</f>
        <v>0.09</v>
      </c>
      <c r="Q41" s="3">
        <f t="shared" ref="Q41:Q73" si="34">F41</f>
        <v>8.0500000000000007</v>
      </c>
      <c r="R41" s="3">
        <f t="shared" ref="R41:R73" si="35">G41</f>
        <v>0.06</v>
      </c>
      <c r="T41" s="7">
        <f t="shared" si="29"/>
        <v>0.26818181818181808</v>
      </c>
      <c r="U41" s="7">
        <f t="shared" si="30"/>
        <v>0.33333333333333337</v>
      </c>
      <c r="W41" s="3" t="s">
        <v>34</v>
      </c>
      <c r="X41" s="3" t="s">
        <v>36</v>
      </c>
      <c r="Y41" s="3">
        <f t="shared" ref="Y41:Y73" si="36">ROUNDUP(N41*1.035,2)</f>
        <v>11.39</v>
      </c>
      <c r="Z41" s="3">
        <f t="shared" ref="Z41:Z73" si="37">ROUNDUP(O41*1.035,2)</f>
        <v>9.9999999999999992E-2</v>
      </c>
      <c r="AB41" s="3" t="s">
        <v>34</v>
      </c>
      <c r="AC41" s="3" t="s">
        <v>36</v>
      </c>
      <c r="AD41" s="3">
        <f t="shared" ref="AD41:AD73" si="38">ROUND(Y41*1.032,2)</f>
        <v>11.75</v>
      </c>
      <c r="AE41" s="3">
        <f t="shared" ref="AE41:AE73" si="39">ROUND(Z41*1.032,2)</f>
        <v>0.1</v>
      </c>
      <c r="AG41" s="3" t="s">
        <v>34</v>
      </c>
      <c r="AH41" s="3" t="s">
        <v>36</v>
      </c>
      <c r="AI41" s="3">
        <f t="shared" ref="AI41:AI73" si="40">ROUND(AD41*1.049,2)</f>
        <v>12.33</v>
      </c>
      <c r="AJ41" s="3">
        <f t="shared" ref="AJ41:AJ73" si="41">ROUND(AE41*1.049,2)</f>
        <v>0.1</v>
      </c>
    </row>
    <row r="42" spans="1:36" x14ac:dyDescent="0.25">
      <c r="A42" s="3" t="s">
        <v>34</v>
      </c>
      <c r="B42" s="3" t="s">
        <v>37</v>
      </c>
      <c r="C42" s="3">
        <f t="shared" si="26"/>
        <v>12.56</v>
      </c>
      <c r="D42" s="3">
        <f t="shared" si="26"/>
        <v>0.13</v>
      </c>
      <c r="F42" s="3">
        <f t="shared" si="27"/>
        <v>9.4499999999999993</v>
      </c>
      <c r="G42" s="3">
        <f t="shared" si="27"/>
        <v>0.1</v>
      </c>
      <c r="I42" s="7">
        <f t="shared" si="28"/>
        <v>0.24761146496815301</v>
      </c>
      <c r="J42" s="7">
        <f t="shared" si="28"/>
        <v>0.23076923076923073</v>
      </c>
      <c r="L42" s="3" t="s">
        <v>34</v>
      </c>
      <c r="M42" s="3" t="s">
        <v>37</v>
      </c>
      <c r="N42" s="3">
        <f t="shared" si="32"/>
        <v>12.92</v>
      </c>
      <c r="O42" s="3">
        <f t="shared" si="33"/>
        <v>0.14000000000000001</v>
      </c>
      <c r="Q42" s="3">
        <f t="shared" si="34"/>
        <v>9.4499999999999993</v>
      </c>
      <c r="R42" s="3">
        <f t="shared" si="35"/>
        <v>0.1</v>
      </c>
      <c r="T42" s="7">
        <f t="shared" si="29"/>
        <v>0.26857585139318896</v>
      </c>
      <c r="U42" s="7">
        <f t="shared" si="30"/>
        <v>0.2857142857142857</v>
      </c>
      <c r="W42" s="3" t="s">
        <v>34</v>
      </c>
      <c r="X42" s="3" t="s">
        <v>37</v>
      </c>
      <c r="Y42" s="3">
        <f t="shared" si="36"/>
        <v>13.379999999999999</v>
      </c>
      <c r="Z42" s="3">
        <f t="shared" si="37"/>
        <v>0.15000000000000002</v>
      </c>
      <c r="AB42" s="3" t="s">
        <v>34</v>
      </c>
      <c r="AC42" s="3" t="s">
        <v>37</v>
      </c>
      <c r="AD42" s="3">
        <f t="shared" si="38"/>
        <v>13.81</v>
      </c>
      <c r="AE42" s="3">
        <f t="shared" si="39"/>
        <v>0.15</v>
      </c>
      <c r="AG42" s="3" t="s">
        <v>34</v>
      </c>
      <c r="AH42" s="3" t="s">
        <v>37</v>
      </c>
      <c r="AI42" s="3">
        <f t="shared" si="40"/>
        <v>14.49</v>
      </c>
      <c r="AJ42" s="3">
        <f t="shared" si="41"/>
        <v>0.16</v>
      </c>
    </row>
    <row r="43" spans="1:36" x14ac:dyDescent="0.25">
      <c r="A43" s="3" t="s">
        <v>34</v>
      </c>
      <c r="B43" s="3" t="s">
        <v>9</v>
      </c>
      <c r="C43" s="3">
        <f t="shared" si="26"/>
        <v>15.81</v>
      </c>
      <c r="D43" s="3">
        <f t="shared" si="26"/>
        <v>0.15</v>
      </c>
      <c r="F43" s="3">
        <f t="shared" si="27"/>
        <v>11.9</v>
      </c>
      <c r="G43" s="3">
        <f t="shared" si="27"/>
        <v>0.11</v>
      </c>
      <c r="I43" s="7">
        <f t="shared" si="28"/>
        <v>0.24731182795698925</v>
      </c>
      <c r="J43" s="7">
        <f t="shared" si="28"/>
        <v>0.26666666666666661</v>
      </c>
      <c r="L43" s="3" t="s">
        <v>34</v>
      </c>
      <c r="M43" s="3" t="s">
        <v>9</v>
      </c>
      <c r="N43" s="3">
        <f t="shared" si="32"/>
        <v>16.260000000000002</v>
      </c>
      <c r="O43" s="3">
        <f t="shared" si="33"/>
        <v>0.16</v>
      </c>
      <c r="Q43" s="3">
        <f t="shared" si="34"/>
        <v>11.9</v>
      </c>
      <c r="R43" s="3">
        <f t="shared" si="35"/>
        <v>0.11</v>
      </c>
      <c r="T43" s="7">
        <f t="shared" si="29"/>
        <v>0.2681426814268143</v>
      </c>
      <c r="U43" s="7">
        <f t="shared" si="30"/>
        <v>0.3125</v>
      </c>
      <c r="W43" s="3" t="s">
        <v>34</v>
      </c>
      <c r="X43" s="3" t="s">
        <v>9</v>
      </c>
      <c r="Y43" s="3">
        <f t="shared" si="36"/>
        <v>16.830000000000002</v>
      </c>
      <c r="Z43" s="3">
        <f t="shared" si="37"/>
        <v>0.17</v>
      </c>
      <c r="AB43" s="3" t="s">
        <v>34</v>
      </c>
      <c r="AC43" s="3" t="s">
        <v>9</v>
      </c>
      <c r="AD43" s="3">
        <f t="shared" si="38"/>
        <v>17.37</v>
      </c>
      <c r="AE43" s="3">
        <f t="shared" si="39"/>
        <v>0.18</v>
      </c>
      <c r="AG43" s="3" t="s">
        <v>34</v>
      </c>
      <c r="AH43" s="3" t="s">
        <v>9</v>
      </c>
      <c r="AI43" s="3">
        <f t="shared" si="40"/>
        <v>18.22</v>
      </c>
      <c r="AJ43" s="3">
        <f t="shared" si="41"/>
        <v>0.19</v>
      </c>
    </row>
    <row r="44" spans="1:36" x14ac:dyDescent="0.25">
      <c r="A44" s="3" t="s">
        <v>34</v>
      </c>
      <c r="B44" s="4" t="s">
        <v>3</v>
      </c>
      <c r="C44" s="3">
        <f t="shared" si="26"/>
        <v>11.63</v>
      </c>
      <c r="D44" s="3">
        <f t="shared" si="26"/>
        <v>0.12</v>
      </c>
      <c r="F44" s="3">
        <f t="shared" si="27"/>
        <v>8.75</v>
      </c>
      <c r="G44" s="3">
        <f t="shared" si="27"/>
        <v>0.09</v>
      </c>
      <c r="I44" s="7">
        <f t="shared" si="28"/>
        <v>0.24763542562338781</v>
      </c>
      <c r="J44" s="7">
        <f t="shared" si="28"/>
        <v>0.25</v>
      </c>
      <c r="L44" s="3" t="s">
        <v>34</v>
      </c>
      <c r="M44" s="4" t="s">
        <v>3</v>
      </c>
      <c r="N44" s="3">
        <f t="shared" si="32"/>
        <v>11.959999999999999</v>
      </c>
      <c r="O44" s="3">
        <f t="shared" si="33"/>
        <v>0.13</v>
      </c>
      <c r="Q44" s="3">
        <f t="shared" si="34"/>
        <v>8.75</v>
      </c>
      <c r="R44" s="3">
        <f t="shared" si="35"/>
        <v>0.09</v>
      </c>
      <c r="T44" s="7">
        <f t="shared" si="29"/>
        <v>0.26839464882943143</v>
      </c>
      <c r="U44" s="7">
        <f t="shared" si="30"/>
        <v>0.30769230769230771</v>
      </c>
      <c r="W44" s="3" t="s">
        <v>34</v>
      </c>
      <c r="X44" s="4" t="s">
        <v>3</v>
      </c>
      <c r="Y44" s="3">
        <f t="shared" si="36"/>
        <v>12.379999999999999</v>
      </c>
      <c r="Z44" s="3">
        <f t="shared" si="37"/>
        <v>0.14000000000000001</v>
      </c>
      <c r="AB44" s="3" t="s">
        <v>34</v>
      </c>
      <c r="AC44" s="4" t="s">
        <v>3</v>
      </c>
      <c r="AD44" s="3">
        <f t="shared" si="38"/>
        <v>12.78</v>
      </c>
      <c r="AE44" s="3">
        <f t="shared" si="39"/>
        <v>0.14000000000000001</v>
      </c>
      <c r="AG44" s="3" t="s">
        <v>34</v>
      </c>
      <c r="AH44" s="4" t="s">
        <v>3</v>
      </c>
      <c r="AI44" s="3">
        <f t="shared" si="40"/>
        <v>13.41</v>
      </c>
      <c r="AJ44" s="3">
        <f t="shared" si="41"/>
        <v>0.15</v>
      </c>
    </row>
    <row r="45" spans="1:36" x14ac:dyDescent="0.25">
      <c r="A45" s="3" t="s">
        <v>34</v>
      </c>
      <c r="B45" s="3" t="s">
        <v>11</v>
      </c>
      <c r="C45" s="3">
        <f t="shared" si="26"/>
        <v>16.28</v>
      </c>
      <c r="D45" s="3">
        <f t="shared" si="26"/>
        <v>0.16</v>
      </c>
      <c r="F45" s="3">
        <f t="shared" si="27"/>
        <v>12.25</v>
      </c>
      <c r="G45" s="3">
        <f t="shared" si="27"/>
        <v>0.12</v>
      </c>
      <c r="I45" s="7">
        <f t="shared" si="28"/>
        <v>0.24754299754299758</v>
      </c>
      <c r="J45" s="7">
        <f t="shared" si="28"/>
        <v>0.25</v>
      </c>
      <c r="L45" s="3" t="s">
        <v>34</v>
      </c>
      <c r="M45" s="3" t="s">
        <v>11</v>
      </c>
      <c r="N45" s="3">
        <f t="shared" si="32"/>
        <v>16.740000000000002</v>
      </c>
      <c r="O45" s="3">
        <f t="shared" si="33"/>
        <v>0.17</v>
      </c>
      <c r="Q45" s="3">
        <f t="shared" si="34"/>
        <v>12.25</v>
      </c>
      <c r="R45" s="3">
        <f t="shared" si="35"/>
        <v>0.12</v>
      </c>
      <c r="T45" s="7">
        <f t="shared" si="29"/>
        <v>0.26821983273596184</v>
      </c>
      <c r="U45" s="7">
        <f t="shared" si="30"/>
        <v>0.29411764705882359</v>
      </c>
      <c r="W45" s="3" t="s">
        <v>34</v>
      </c>
      <c r="X45" s="3" t="s">
        <v>11</v>
      </c>
      <c r="Y45" s="3">
        <f t="shared" si="36"/>
        <v>17.330000000000002</v>
      </c>
      <c r="Z45" s="3">
        <f t="shared" si="37"/>
        <v>0.18000000000000002</v>
      </c>
      <c r="AB45" s="3" t="s">
        <v>34</v>
      </c>
      <c r="AC45" s="3" t="s">
        <v>11</v>
      </c>
      <c r="AD45" s="3">
        <f t="shared" si="38"/>
        <v>17.88</v>
      </c>
      <c r="AE45" s="3">
        <f t="shared" si="39"/>
        <v>0.19</v>
      </c>
      <c r="AG45" s="3" t="s">
        <v>34</v>
      </c>
      <c r="AH45" s="3" t="s">
        <v>11</v>
      </c>
      <c r="AI45" s="3">
        <f t="shared" si="40"/>
        <v>18.760000000000002</v>
      </c>
      <c r="AJ45" s="3">
        <f t="shared" si="41"/>
        <v>0.2</v>
      </c>
    </row>
    <row r="46" spans="1:36" x14ac:dyDescent="0.25">
      <c r="A46" s="3" t="s">
        <v>3</v>
      </c>
      <c r="B46" s="3" t="s">
        <v>35</v>
      </c>
      <c r="C46" s="3">
        <f t="shared" si="26"/>
        <v>10.7</v>
      </c>
      <c r="D46" s="3">
        <f t="shared" si="26"/>
        <v>0.08</v>
      </c>
      <c r="F46" s="3">
        <f t="shared" si="27"/>
        <v>8.0500000000000007</v>
      </c>
      <c r="G46" s="3">
        <f t="shared" si="27"/>
        <v>0.06</v>
      </c>
      <c r="I46" s="7">
        <f t="shared" si="28"/>
        <v>0.24766355140186902</v>
      </c>
      <c r="J46" s="7">
        <f t="shared" si="28"/>
        <v>0.25</v>
      </c>
      <c r="L46" s="3" t="s">
        <v>3</v>
      </c>
      <c r="M46" s="3" t="s">
        <v>35</v>
      </c>
      <c r="N46" s="3">
        <f t="shared" si="32"/>
        <v>11</v>
      </c>
      <c r="O46" s="3">
        <f t="shared" si="33"/>
        <v>0.09</v>
      </c>
      <c r="Q46" s="3">
        <f t="shared" si="34"/>
        <v>8.0500000000000007</v>
      </c>
      <c r="R46" s="3">
        <f t="shared" si="35"/>
        <v>0.06</v>
      </c>
      <c r="T46" s="7">
        <f t="shared" si="29"/>
        <v>0.26818181818181808</v>
      </c>
      <c r="U46" s="7">
        <f t="shared" si="30"/>
        <v>0.33333333333333337</v>
      </c>
      <c r="W46" s="3" t="s">
        <v>3</v>
      </c>
      <c r="X46" s="3" t="s">
        <v>35</v>
      </c>
      <c r="Y46" s="3">
        <f t="shared" si="36"/>
        <v>11.39</v>
      </c>
      <c r="Z46" s="3">
        <f t="shared" si="37"/>
        <v>9.9999999999999992E-2</v>
      </c>
      <c r="AB46" s="3" t="s">
        <v>3</v>
      </c>
      <c r="AC46" s="3" t="s">
        <v>35</v>
      </c>
      <c r="AD46" s="3">
        <f t="shared" si="38"/>
        <v>11.75</v>
      </c>
      <c r="AE46" s="3">
        <f t="shared" si="39"/>
        <v>0.1</v>
      </c>
      <c r="AG46" s="3" t="s">
        <v>3</v>
      </c>
      <c r="AH46" s="3" t="s">
        <v>35</v>
      </c>
      <c r="AI46" s="3">
        <f t="shared" si="40"/>
        <v>12.33</v>
      </c>
      <c r="AJ46" s="3">
        <f t="shared" si="41"/>
        <v>0.1</v>
      </c>
    </row>
    <row r="47" spans="1:36" ht="15.75" customHeight="1" x14ac:dyDescent="0.25">
      <c r="A47" s="3" t="s">
        <v>3</v>
      </c>
      <c r="B47" s="3" t="s">
        <v>36</v>
      </c>
      <c r="C47" s="3">
        <f t="shared" si="26"/>
        <v>15.35</v>
      </c>
      <c r="D47" s="3">
        <f t="shared" si="26"/>
        <v>0.14000000000000001</v>
      </c>
      <c r="F47" s="3">
        <f t="shared" si="27"/>
        <v>11.55</v>
      </c>
      <c r="G47" s="3">
        <f t="shared" si="27"/>
        <v>0.11</v>
      </c>
      <c r="I47" s="7">
        <f t="shared" si="28"/>
        <v>0.24755700325732888</v>
      </c>
      <c r="J47" s="7">
        <f t="shared" si="28"/>
        <v>0.2142857142857143</v>
      </c>
      <c r="L47" s="3" t="s">
        <v>3</v>
      </c>
      <c r="M47" s="3" t="s">
        <v>36</v>
      </c>
      <c r="N47" s="3">
        <f t="shared" si="32"/>
        <v>15.78</v>
      </c>
      <c r="O47" s="3">
        <f t="shared" si="33"/>
        <v>0.15000000000000002</v>
      </c>
      <c r="Q47" s="3">
        <f t="shared" si="34"/>
        <v>11.55</v>
      </c>
      <c r="R47" s="3">
        <f t="shared" si="35"/>
        <v>0.11</v>
      </c>
      <c r="T47" s="7">
        <f t="shared" si="29"/>
        <v>0.26806083650190105</v>
      </c>
      <c r="U47" s="7">
        <f t="shared" si="30"/>
        <v>0.26666666666666672</v>
      </c>
      <c r="W47" s="3" t="s">
        <v>3</v>
      </c>
      <c r="X47" s="3" t="s">
        <v>36</v>
      </c>
      <c r="Y47" s="3">
        <f t="shared" si="36"/>
        <v>16.34</v>
      </c>
      <c r="Z47" s="3">
        <f t="shared" si="37"/>
        <v>0.16</v>
      </c>
      <c r="AB47" s="3" t="s">
        <v>3</v>
      </c>
      <c r="AC47" s="3" t="s">
        <v>36</v>
      </c>
      <c r="AD47" s="3">
        <f t="shared" si="38"/>
        <v>16.86</v>
      </c>
      <c r="AE47" s="3">
        <f t="shared" si="39"/>
        <v>0.17</v>
      </c>
      <c r="AG47" s="3" t="s">
        <v>3</v>
      </c>
      <c r="AH47" s="3" t="s">
        <v>36</v>
      </c>
      <c r="AI47" s="3">
        <f t="shared" si="40"/>
        <v>17.690000000000001</v>
      </c>
      <c r="AJ47" s="3">
        <f t="shared" si="41"/>
        <v>0.18</v>
      </c>
    </row>
    <row r="48" spans="1:36" ht="15.75" customHeight="1" x14ac:dyDescent="0.25">
      <c r="A48" s="3" t="s">
        <v>3</v>
      </c>
      <c r="B48" s="3" t="s">
        <v>37</v>
      </c>
      <c r="C48" s="3">
        <f t="shared" si="26"/>
        <v>15.81</v>
      </c>
      <c r="D48" s="3">
        <f t="shared" si="26"/>
        <v>0.15</v>
      </c>
      <c r="F48" s="3">
        <f t="shared" si="27"/>
        <v>11.9</v>
      </c>
      <c r="G48" s="3">
        <f t="shared" si="27"/>
        <v>0.11</v>
      </c>
      <c r="I48" s="7">
        <f t="shared" ref="I48:I65" si="42">1-(F48/C48)</f>
        <v>0.24731182795698925</v>
      </c>
      <c r="J48" s="7">
        <f t="shared" ref="J48:J65" si="43">1-(G48/D48)</f>
        <v>0.26666666666666661</v>
      </c>
      <c r="L48" s="3" t="s">
        <v>3</v>
      </c>
      <c r="M48" s="3" t="s">
        <v>37</v>
      </c>
      <c r="N48" s="3">
        <f t="shared" si="32"/>
        <v>16.260000000000002</v>
      </c>
      <c r="O48" s="3">
        <f t="shared" si="33"/>
        <v>0.16</v>
      </c>
      <c r="Q48" s="3">
        <f t="shared" si="34"/>
        <v>11.9</v>
      </c>
      <c r="R48" s="3">
        <f t="shared" si="35"/>
        <v>0.11</v>
      </c>
      <c r="T48" s="7">
        <f t="shared" si="29"/>
        <v>0.2681426814268143</v>
      </c>
      <c r="U48" s="7">
        <f t="shared" si="30"/>
        <v>0.3125</v>
      </c>
      <c r="W48" s="3" t="s">
        <v>3</v>
      </c>
      <c r="X48" s="3" t="s">
        <v>37</v>
      </c>
      <c r="Y48" s="3">
        <f t="shared" si="36"/>
        <v>16.830000000000002</v>
      </c>
      <c r="Z48" s="3">
        <f t="shared" si="37"/>
        <v>0.17</v>
      </c>
      <c r="AB48" s="3" t="s">
        <v>3</v>
      </c>
      <c r="AC48" s="3" t="s">
        <v>37</v>
      </c>
      <c r="AD48" s="3">
        <f t="shared" si="38"/>
        <v>17.37</v>
      </c>
      <c r="AE48" s="3">
        <f t="shared" si="39"/>
        <v>0.18</v>
      </c>
      <c r="AG48" s="3" t="s">
        <v>3</v>
      </c>
      <c r="AH48" s="3" t="s">
        <v>37</v>
      </c>
      <c r="AI48" s="3">
        <f t="shared" si="40"/>
        <v>18.22</v>
      </c>
      <c r="AJ48" s="3">
        <f t="shared" si="41"/>
        <v>0.19</v>
      </c>
    </row>
    <row r="49" spans="1:36" ht="15.75" customHeight="1" x14ac:dyDescent="0.25">
      <c r="A49" s="3" t="s">
        <v>3</v>
      </c>
      <c r="B49" s="3" t="s">
        <v>9</v>
      </c>
      <c r="C49" s="3">
        <f t="shared" si="26"/>
        <v>11.63</v>
      </c>
      <c r="D49" s="3">
        <f t="shared" si="26"/>
        <v>0.12</v>
      </c>
      <c r="F49" s="3">
        <f t="shared" si="27"/>
        <v>8.75</v>
      </c>
      <c r="G49" s="3">
        <f t="shared" si="27"/>
        <v>0.09</v>
      </c>
      <c r="I49" s="7">
        <f t="shared" si="42"/>
        <v>0.24763542562338781</v>
      </c>
      <c r="J49" s="7">
        <f t="shared" si="43"/>
        <v>0.25</v>
      </c>
      <c r="L49" s="3" t="s">
        <v>3</v>
      </c>
      <c r="M49" s="3" t="s">
        <v>9</v>
      </c>
      <c r="N49" s="3">
        <f t="shared" si="32"/>
        <v>11.959999999999999</v>
      </c>
      <c r="O49" s="3">
        <f t="shared" si="33"/>
        <v>0.13</v>
      </c>
      <c r="Q49" s="3">
        <f t="shared" si="34"/>
        <v>8.75</v>
      </c>
      <c r="R49" s="3">
        <f t="shared" si="35"/>
        <v>0.09</v>
      </c>
      <c r="T49" s="7">
        <f t="shared" si="29"/>
        <v>0.26839464882943143</v>
      </c>
      <c r="U49" s="7">
        <f t="shared" si="30"/>
        <v>0.30769230769230771</v>
      </c>
      <c r="W49" s="3" t="s">
        <v>3</v>
      </c>
      <c r="X49" s="3" t="s">
        <v>9</v>
      </c>
      <c r="Y49" s="3">
        <f t="shared" si="36"/>
        <v>12.379999999999999</v>
      </c>
      <c r="Z49" s="3">
        <f t="shared" si="37"/>
        <v>0.14000000000000001</v>
      </c>
      <c r="AB49" s="3" t="s">
        <v>3</v>
      </c>
      <c r="AC49" s="3" t="s">
        <v>9</v>
      </c>
      <c r="AD49" s="3">
        <f t="shared" si="38"/>
        <v>12.78</v>
      </c>
      <c r="AE49" s="3">
        <f t="shared" si="39"/>
        <v>0.14000000000000001</v>
      </c>
      <c r="AG49" s="3" t="s">
        <v>3</v>
      </c>
      <c r="AH49" s="3" t="s">
        <v>9</v>
      </c>
      <c r="AI49" s="3">
        <f t="shared" si="40"/>
        <v>13.41</v>
      </c>
      <c r="AJ49" s="3">
        <f t="shared" si="41"/>
        <v>0.15</v>
      </c>
    </row>
    <row r="50" spans="1:36" ht="15.75" customHeight="1" x14ac:dyDescent="0.25">
      <c r="A50" s="3" t="s">
        <v>37</v>
      </c>
      <c r="B50" s="3" t="s">
        <v>35</v>
      </c>
      <c r="C50" s="3">
        <f t="shared" si="26"/>
        <v>12.56</v>
      </c>
      <c r="D50" s="3">
        <f t="shared" si="26"/>
        <v>0.13</v>
      </c>
      <c r="F50" s="3">
        <f t="shared" si="27"/>
        <v>9.4499999999999993</v>
      </c>
      <c r="G50" s="3">
        <f t="shared" si="27"/>
        <v>0.1</v>
      </c>
      <c r="I50" s="7">
        <f t="shared" si="42"/>
        <v>0.24761146496815301</v>
      </c>
      <c r="J50" s="7">
        <f t="shared" si="43"/>
        <v>0.23076923076923073</v>
      </c>
      <c r="L50" s="3" t="s">
        <v>37</v>
      </c>
      <c r="M50" s="3" t="s">
        <v>35</v>
      </c>
      <c r="N50" s="3">
        <f t="shared" si="32"/>
        <v>12.92</v>
      </c>
      <c r="O50" s="3">
        <f t="shared" si="33"/>
        <v>0.14000000000000001</v>
      </c>
      <c r="Q50" s="3">
        <f t="shared" si="34"/>
        <v>9.4499999999999993</v>
      </c>
      <c r="R50" s="3">
        <f t="shared" si="35"/>
        <v>0.1</v>
      </c>
      <c r="T50" s="7">
        <f t="shared" si="29"/>
        <v>0.26857585139318896</v>
      </c>
      <c r="U50" s="7">
        <f t="shared" si="30"/>
        <v>0.2857142857142857</v>
      </c>
      <c r="W50" s="3" t="s">
        <v>37</v>
      </c>
      <c r="X50" s="3" t="s">
        <v>35</v>
      </c>
      <c r="Y50" s="3">
        <f t="shared" si="36"/>
        <v>13.379999999999999</v>
      </c>
      <c r="Z50" s="3">
        <f t="shared" si="37"/>
        <v>0.15000000000000002</v>
      </c>
      <c r="AB50" s="3" t="s">
        <v>37</v>
      </c>
      <c r="AC50" s="3" t="s">
        <v>35</v>
      </c>
      <c r="AD50" s="3">
        <f t="shared" si="38"/>
        <v>13.81</v>
      </c>
      <c r="AE50" s="3">
        <f t="shared" si="39"/>
        <v>0.15</v>
      </c>
      <c r="AG50" s="3" t="s">
        <v>37</v>
      </c>
      <c r="AH50" s="3" t="s">
        <v>35</v>
      </c>
      <c r="AI50" s="3">
        <f t="shared" si="40"/>
        <v>14.49</v>
      </c>
      <c r="AJ50" s="3">
        <f t="shared" si="41"/>
        <v>0.16</v>
      </c>
    </row>
    <row r="51" spans="1:36" ht="15.75" customHeight="1" x14ac:dyDescent="0.25">
      <c r="A51" s="3" t="s">
        <v>37</v>
      </c>
      <c r="B51" s="3" t="s">
        <v>36</v>
      </c>
      <c r="C51" s="3">
        <f t="shared" si="26"/>
        <v>11.63</v>
      </c>
      <c r="D51" s="3">
        <f t="shared" si="26"/>
        <v>0.12</v>
      </c>
      <c r="F51" s="3">
        <f t="shared" si="27"/>
        <v>8.75</v>
      </c>
      <c r="G51" s="3">
        <f t="shared" si="27"/>
        <v>0.09</v>
      </c>
      <c r="I51" s="7">
        <f t="shared" si="42"/>
        <v>0.24763542562338781</v>
      </c>
      <c r="J51" s="7">
        <f t="shared" si="43"/>
        <v>0.25</v>
      </c>
      <c r="L51" s="3" t="s">
        <v>37</v>
      </c>
      <c r="M51" s="3" t="s">
        <v>36</v>
      </c>
      <c r="N51" s="3">
        <f t="shared" si="32"/>
        <v>11.959999999999999</v>
      </c>
      <c r="O51" s="3">
        <f t="shared" si="33"/>
        <v>0.13</v>
      </c>
      <c r="Q51" s="3">
        <f t="shared" si="34"/>
        <v>8.75</v>
      </c>
      <c r="R51" s="3">
        <f t="shared" si="35"/>
        <v>0.09</v>
      </c>
      <c r="T51" s="7">
        <f t="shared" si="29"/>
        <v>0.26839464882943143</v>
      </c>
      <c r="U51" s="7">
        <f t="shared" si="30"/>
        <v>0.30769230769230771</v>
      </c>
      <c r="W51" s="3" t="s">
        <v>37</v>
      </c>
      <c r="X51" s="3" t="s">
        <v>36</v>
      </c>
      <c r="Y51" s="3">
        <f t="shared" si="36"/>
        <v>12.379999999999999</v>
      </c>
      <c r="Z51" s="3">
        <f t="shared" si="37"/>
        <v>0.14000000000000001</v>
      </c>
      <c r="AB51" s="3" t="s">
        <v>37</v>
      </c>
      <c r="AC51" s="3" t="s">
        <v>36</v>
      </c>
      <c r="AD51" s="3">
        <f t="shared" si="38"/>
        <v>12.78</v>
      </c>
      <c r="AE51" s="3">
        <f t="shared" si="39"/>
        <v>0.14000000000000001</v>
      </c>
      <c r="AG51" s="3" t="s">
        <v>37</v>
      </c>
      <c r="AH51" s="3" t="s">
        <v>36</v>
      </c>
      <c r="AI51" s="3">
        <f t="shared" si="40"/>
        <v>13.41</v>
      </c>
      <c r="AJ51" s="3">
        <f t="shared" si="41"/>
        <v>0.15</v>
      </c>
    </row>
    <row r="52" spans="1:36" ht="15.75" customHeight="1" x14ac:dyDescent="0.25">
      <c r="A52" s="3" t="s">
        <v>37</v>
      </c>
      <c r="B52" s="3" t="s">
        <v>9</v>
      </c>
      <c r="C52" s="3">
        <f t="shared" si="26"/>
        <v>16.28</v>
      </c>
      <c r="D52" s="3">
        <f t="shared" si="26"/>
        <v>0.16</v>
      </c>
      <c r="F52" s="3">
        <f t="shared" si="27"/>
        <v>12.25</v>
      </c>
      <c r="G52" s="3">
        <f t="shared" si="27"/>
        <v>0.12</v>
      </c>
      <c r="I52" s="7">
        <f t="shared" si="42"/>
        <v>0.24754299754299758</v>
      </c>
      <c r="J52" s="7">
        <f t="shared" si="43"/>
        <v>0.25</v>
      </c>
      <c r="L52" s="3" t="s">
        <v>37</v>
      </c>
      <c r="M52" s="3" t="s">
        <v>9</v>
      </c>
      <c r="N52" s="3">
        <f t="shared" si="32"/>
        <v>16.740000000000002</v>
      </c>
      <c r="O52" s="3">
        <f t="shared" si="33"/>
        <v>0.17</v>
      </c>
      <c r="Q52" s="3">
        <f t="shared" si="34"/>
        <v>12.25</v>
      </c>
      <c r="R52" s="3">
        <f t="shared" si="35"/>
        <v>0.12</v>
      </c>
      <c r="T52" s="7">
        <f t="shared" si="29"/>
        <v>0.26821983273596184</v>
      </c>
      <c r="U52" s="7">
        <f t="shared" si="30"/>
        <v>0.29411764705882359</v>
      </c>
      <c r="W52" s="3" t="s">
        <v>37</v>
      </c>
      <c r="X52" s="3" t="s">
        <v>9</v>
      </c>
      <c r="Y52" s="3">
        <f t="shared" si="36"/>
        <v>17.330000000000002</v>
      </c>
      <c r="Z52" s="3">
        <f t="shared" si="37"/>
        <v>0.18000000000000002</v>
      </c>
      <c r="AB52" s="3" t="s">
        <v>37</v>
      </c>
      <c r="AC52" s="3" t="s">
        <v>9</v>
      </c>
      <c r="AD52" s="3">
        <f t="shared" si="38"/>
        <v>17.88</v>
      </c>
      <c r="AE52" s="3">
        <f t="shared" si="39"/>
        <v>0.19</v>
      </c>
      <c r="AG52" s="3" t="s">
        <v>37</v>
      </c>
      <c r="AH52" s="3" t="s">
        <v>9</v>
      </c>
      <c r="AI52" s="3">
        <f t="shared" si="40"/>
        <v>18.760000000000002</v>
      </c>
      <c r="AJ52" s="3">
        <f t="shared" si="41"/>
        <v>0.2</v>
      </c>
    </row>
    <row r="53" spans="1:36" ht="15.75" customHeight="1" x14ac:dyDescent="0.25">
      <c r="A53" s="3" t="s">
        <v>11</v>
      </c>
      <c r="B53" s="3" t="s">
        <v>35</v>
      </c>
      <c r="C53" s="3">
        <f t="shared" si="26"/>
        <v>16.28</v>
      </c>
      <c r="D53" s="3">
        <f t="shared" si="26"/>
        <v>0.16</v>
      </c>
      <c r="F53" s="3">
        <f t="shared" si="27"/>
        <v>12.25</v>
      </c>
      <c r="G53" s="3">
        <f t="shared" si="27"/>
        <v>0.12</v>
      </c>
      <c r="I53" s="7">
        <f t="shared" si="42"/>
        <v>0.24754299754299758</v>
      </c>
      <c r="J53" s="7">
        <f t="shared" si="43"/>
        <v>0.25</v>
      </c>
      <c r="L53" s="3" t="s">
        <v>11</v>
      </c>
      <c r="M53" s="3" t="s">
        <v>35</v>
      </c>
      <c r="N53" s="3">
        <f t="shared" si="32"/>
        <v>16.740000000000002</v>
      </c>
      <c r="O53" s="3">
        <f t="shared" si="33"/>
        <v>0.17</v>
      </c>
      <c r="Q53" s="3">
        <f t="shared" si="34"/>
        <v>12.25</v>
      </c>
      <c r="R53" s="3">
        <f t="shared" si="35"/>
        <v>0.12</v>
      </c>
      <c r="T53" s="7">
        <f t="shared" si="29"/>
        <v>0.26821983273596184</v>
      </c>
      <c r="U53" s="7">
        <f t="shared" si="30"/>
        <v>0.29411764705882359</v>
      </c>
      <c r="W53" s="3" t="s">
        <v>11</v>
      </c>
      <c r="X53" s="3" t="s">
        <v>35</v>
      </c>
      <c r="Y53" s="3">
        <f t="shared" si="36"/>
        <v>17.330000000000002</v>
      </c>
      <c r="Z53" s="3">
        <f t="shared" si="37"/>
        <v>0.18000000000000002</v>
      </c>
      <c r="AB53" s="3" t="s">
        <v>11</v>
      </c>
      <c r="AC53" s="3" t="s">
        <v>35</v>
      </c>
      <c r="AD53" s="3">
        <f t="shared" si="38"/>
        <v>17.88</v>
      </c>
      <c r="AE53" s="3">
        <f t="shared" si="39"/>
        <v>0.19</v>
      </c>
      <c r="AG53" s="3" t="s">
        <v>11</v>
      </c>
      <c r="AH53" s="3" t="s">
        <v>35</v>
      </c>
      <c r="AI53" s="3">
        <f t="shared" si="40"/>
        <v>18.760000000000002</v>
      </c>
      <c r="AJ53" s="3">
        <f t="shared" si="41"/>
        <v>0.2</v>
      </c>
    </row>
    <row r="54" spans="1:36" ht="15.75" customHeight="1" x14ac:dyDescent="0.25">
      <c r="A54" s="3" t="s">
        <v>11</v>
      </c>
      <c r="B54" s="3" t="s">
        <v>36</v>
      </c>
      <c r="C54" s="3">
        <f t="shared" si="26"/>
        <v>16.28</v>
      </c>
      <c r="D54" s="3">
        <f t="shared" si="26"/>
        <v>0.16</v>
      </c>
      <c r="F54" s="3">
        <f t="shared" si="27"/>
        <v>12.25</v>
      </c>
      <c r="G54" s="3">
        <f t="shared" si="27"/>
        <v>0.12</v>
      </c>
      <c r="I54" s="7">
        <f t="shared" si="42"/>
        <v>0.24754299754299758</v>
      </c>
      <c r="J54" s="7">
        <f t="shared" si="43"/>
        <v>0.25</v>
      </c>
      <c r="L54" s="3" t="s">
        <v>11</v>
      </c>
      <c r="M54" s="3" t="s">
        <v>36</v>
      </c>
      <c r="N54" s="3">
        <f t="shared" si="32"/>
        <v>16.740000000000002</v>
      </c>
      <c r="O54" s="3">
        <f t="shared" si="33"/>
        <v>0.17</v>
      </c>
      <c r="Q54" s="3">
        <f t="shared" si="34"/>
        <v>12.25</v>
      </c>
      <c r="R54" s="3">
        <f t="shared" si="35"/>
        <v>0.12</v>
      </c>
      <c r="T54" s="7">
        <f t="shared" si="29"/>
        <v>0.26821983273596184</v>
      </c>
      <c r="U54" s="7">
        <f t="shared" si="30"/>
        <v>0.29411764705882359</v>
      </c>
      <c r="W54" s="3" t="s">
        <v>11</v>
      </c>
      <c r="X54" s="3" t="s">
        <v>36</v>
      </c>
      <c r="Y54" s="3">
        <f t="shared" si="36"/>
        <v>17.330000000000002</v>
      </c>
      <c r="Z54" s="3">
        <f t="shared" si="37"/>
        <v>0.18000000000000002</v>
      </c>
      <c r="AB54" s="3" t="s">
        <v>11</v>
      </c>
      <c r="AC54" s="3" t="s">
        <v>36</v>
      </c>
      <c r="AD54" s="3">
        <f t="shared" si="38"/>
        <v>17.88</v>
      </c>
      <c r="AE54" s="3">
        <f t="shared" si="39"/>
        <v>0.19</v>
      </c>
      <c r="AG54" s="3" t="s">
        <v>11</v>
      </c>
      <c r="AH54" s="3" t="s">
        <v>36</v>
      </c>
      <c r="AI54" s="3">
        <f t="shared" si="40"/>
        <v>18.760000000000002</v>
      </c>
      <c r="AJ54" s="3">
        <f t="shared" si="41"/>
        <v>0.2</v>
      </c>
    </row>
    <row r="55" spans="1:36" ht="15.75" customHeight="1" x14ac:dyDescent="0.25">
      <c r="A55" s="3" t="s">
        <v>11</v>
      </c>
      <c r="B55" s="3" t="s">
        <v>3</v>
      </c>
      <c r="C55" s="3">
        <f t="shared" si="26"/>
        <v>11.63</v>
      </c>
      <c r="D55" s="3">
        <f t="shared" si="26"/>
        <v>0.12</v>
      </c>
      <c r="F55" s="3">
        <f t="shared" si="27"/>
        <v>8.75</v>
      </c>
      <c r="G55" s="3">
        <f t="shared" si="27"/>
        <v>0.09</v>
      </c>
      <c r="I55" s="7">
        <f t="shared" si="42"/>
        <v>0.24763542562338781</v>
      </c>
      <c r="J55" s="7">
        <f t="shared" si="43"/>
        <v>0.25</v>
      </c>
      <c r="L55" s="3" t="s">
        <v>11</v>
      </c>
      <c r="M55" s="3" t="s">
        <v>3</v>
      </c>
      <c r="N55" s="3">
        <f t="shared" si="32"/>
        <v>11.959999999999999</v>
      </c>
      <c r="O55" s="3">
        <f t="shared" si="33"/>
        <v>0.13</v>
      </c>
      <c r="Q55" s="3">
        <f t="shared" si="34"/>
        <v>8.75</v>
      </c>
      <c r="R55" s="3">
        <f t="shared" si="35"/>
        <v>0.09</v>
      </c>
      <c r="T55" s="7">
        <f t="shared" si="29"/>
        <v>0.26839464882943143</v>
      </c>
      <c r="U55" s="7">
        <f t="shared" si="30"/>
        <v>0.30769230769230771</v>
      </c>
      <c r="W55" s="3" t="s">
        <v>11</v>
      </c>
      <c r="X55" s="3" t="s">
        <v>3</v>
      </c>
      <c r="Y55" s="3">
        <f t="shared" si="36"/>
        <v>12.379999999999999</v>
      </c>
      <c r="Z55" s="3">
        <f t="shared" si="37"/>
        <v>0.14000000000000001</v>
      </c>
      <c r="AB55" s="3" t="s">
        <v>11</v>
      </c>
      <c r="AC55" s="3" t="s">
        <v>3</v>
      </c>
      <c r="AD55" s="3">
        <f t="shared" si="38"/>
        <v>12.78</v>
      </c>
      <c r="AE55" s="3">
        <f t="shared" si="39"/>
        <v>0.14000000000000001</v>
      </c>
      <c r="AG55" s="3" t="s">
        <v>11</v>
      </c>
      <c r="AH55" s="3" t="s">
        <v>3</v>
      </c>
      <c r="AI55" s="3">
        <f t="shared" si="40"/>
        <v>13.41</v>
      </c>
      <c r="AJ55" s="3">
        <f t="shared" si="41"/>
        <v>0.15</v>
      </c>
    </row>
    <row r="56" spans="1:36" ht="15.75" customHeight="1" x14ac:dyDescent="0.25">
      <c r="A56" s="3" t="s">
        <v>11</v>
      </c>
      <c r="B56" s="3" t="s">
        <v>9</v>
      </c>
      <c r="C56" s="3">
        <f t="shared" si="26"/>
        <v>11.63</v>
      </c>
      <c r="D56" s="3">
        <f t="shared" si="26"/>
        <v>0.12</v>
      </c>
      <c r="F56" s="3">
        <f t="shared" si="27"/>
        <v>8.75</v>
      </c>
      <c r="G56" s="3">
        <f t="shared" si="27"/>
        <v>0.09</v>
      </c>
      <c r="I56" s="7">
        <f t="shared" si="42"/>
        <v>0.24763542562338781</v>
      </c>
      <c r="J56" s="7">
        <f t="shared" si="43"/>
        <v>0.25</v>
      </c>
      <c r="L56" s="3" t="s">
        <v>11</v>
      </c>
      <c r="M56" s="3" t="s">
        <v>9</v>
      </c>
      <c r="N56" s="3">
        <f t="shared" si="32"/>
        <v>11.959999999999999</v>
      </c>
      <c r="O56" s="3">
        <f t="shared" si="33"/>
        <v>0.13</v>
      </c>
      <c r="Q56" s="3">
        <f t="shared" si="34"/>
        <v>8.75</v>
      </c>
      <c r="R56" s="3">
        <f t="shared" si="35"/>
        <v>0.09</v>
      </c>
      <c r="T56" s="7">
        <f t="shared" si="29"/>
        <v>0.26839464882943143</v>
      </c>
      <c r="U56" s="7">
        <f t="shared" si="30"/>
        <v>0.30769230769230771</v>
      </c>
      <c r="W56" s="3" t="s">
        <v>11</v>
      </c>
      <c r="X56" s="3" t="s">
        <v>9</v>
      </c>
      <c r="Y56" s="3">
        <f t="shared" si="36"/>
        <v>12.379999999999999</v>
      </c>
      <c r="Z56" s="3">
        <f t="shared" si="37"/>
        <v>0.14000000000000001</v>
      </c>
      <c r="AB56" s="3" t="s">
        <v>11</v>
      </c>
      <c r="AC56" s="3" t="s">
        <v>9</v>
      </c>
      <c r="AD56" s="3">
        <f t="shared" si="38"/>
        <v>12.78</v>
      </c>
      <c r="AE56" s="3">
        <f t="shared" si="39"/>
        <v>0.14000000000000001</v>
      </c>
      <c r="AG56" s="3" t="s">
        <v>11</v>
      </c>
      <c r="AH56" s="3" t="s">
        <v>9</v>
      </c>
      <c r="AI56" s="3">
        <f t="shared" si="40"/>
        <v>13.41</v>
      </c>
      <c r="AJ56" s="3">
        <f t="shared" si="41"/>
        <v>0.15</v>
      </c>
    </row>
    <row r="57" spans="1:36" ht="15.75" customHeight="1" x14ac:dyDescent="0.25">
      <c r="A57" s="3" t="s">
        <v>11</v>
      </c>
      <c r="B57" s="3" t="s">
        <v>37</v>
      </c>
      <c r="C57" s="3">
        <f t="shared" si="26"/>
        <v>16.28</v>
      </c>
      <c r="D57" s="3">
        <f t="shared" si="26"/>
        <v>0.16</v>
      </c>
      <c r="F57" s="3">
        <f t="shared" si="27"/>
        <v>12.25</v>
      </c>
      <c r="G57" s="3">
        <f t="shared" si="27"/>
        <v>0.12</v>
      </c>
      <c r="I57" s="7">
        <f t="shared" si="42"/>
        <v>0.24754299754299758</v>
      </c>
      <c r="J57" s="7">
        <f t="shared" si="43"/>
        <v>0.25</v>
      </c>
      <c r="L57" s="3" t="s">
        <v>11</v>
      </c>
      <c r="M57" s="3" t="s">
        <v>37</v>
      </c>
      <c r="N57" s="3">
        <f t="shared" si="32"/>
        <v>16.740000000000002</v>
      </c>
      <c r="O57" s="3">
        <f t="shared" si="33"/>
        <v>0.17</v>
      </c>
      <c r="Q57" s="3">
        <f t="shared" si="34"/>
        <v>12.25</v>
      </c>
      <c r="R57" s="3">
        <f t="shared" si="35"/>
        <v>0.12</v>
      </c>
      <c r="T57" s="7">
        <f t="shared" si="29"/>
        <v>0.26821983273596184</v>
      </c>
      <c r="U57" s="7">
        <f t="shared" si="30"/>
        <v>0.29411764705882359</v>
      </c>
      <c r="W57" s="3" t="s">
        <v>11</v>
      </c>
      <c r="X57" s="3" t="s">
        <v>37</v>
      </c>
      <c r="Y57" s="3">
        <f t="shared" si="36"/>
        <v>17.330000000000002</v>
      </c>
      <c r="Z57" s="3">
        <f t="shared" si="37"/>
        <v>0.18000000000000002</v>
      </c>
      <c r="AB57" s="3" t="s">
        <v>11</v>
      </c>
      <c r="AC57" s="3" t="s">
        <v>37</v>
      </c>
      <c r="AD57" s="3">
        <f t="shared" si="38"/>
        <v>17.88</v>
      </c>
      <c r="AE57" s="3">
        <f t="shared" si="39"/>
        <v>0.19</v>
      </c>
      <c r="AG57" s="3" t="s">
        <v>11</v>
      </c>
      <c r="AH57" s="3" t="s">
        <v>37</v>
      </c>
      <c r="AI57" s="3">
        <f t="shared" si="40"/>
        <v>18.760000000000002</v>
      </c>
      <c r="AJ57" s="3">
        <f t="shared" si="41"/>
        <v>0.2</v>
      </c>
    </row>
    <row r="58" spans="1:36" ht="15.75" customHeight="1" x14ac:dyDescent="0.25">
      <c r="A58" s="3" t="s">
        <v>1</v>
      </c>
      <c r="B58" s="3" t="s">
        <v>35</v>
      </c>
      <c r="C58" s="3">
        <f t="shared" si="26"/>
        <v>12.56</v>
      </c>
      <c r="D58" s="3">
        <f t="shared" si="26"/>
        <v>0.13</v>
      </c>
      <c r="F58" s="3">
        <f t="shared" si="27"/>
        <v>9.4499999999999993</v>
      </c>
      <c r="G58" s="3">
        <f t="shared" si="27"/>
        <v>0.1</v>
      </c>
      <c r="I58" s="7">
        <f t="shared" si="42"/>
        <v>0.24761146496815301</v>
      </c>
      <c r="J58" s="7">
        <f t="shared" si="43"/>
        <v>0.23076923076923073</v>
      </c>
      <c r="L58" s="3" t="s">
        <v>1</v>
      </c>
      <c r="M58" s="3" t="s">
        <v>35</v>
      </c>
      <c r="N58" s="3">
        <f t="shared" si="32"/>
        <v>12.92</v>
      </c>
      <c r="O58" s="3">
        <f t="shared" si="33"/>
        <v>0.14000000000000001</v>
      </c>
      <c r="Q58" s="3">
        <f t="shared" si="34"/>
        <v>9.4499999999999993</v>
      </c>
      <c r="R58" s="3">
        <f t="shared" si="35"/>
        <v>0.1</v>
      </c>
      <c r="T58" s="7">
        <f t="shared" si="29"/>
        <v>0.26857585139318896</v>
      </c>
      <c r="U58" s="7">
        <f t="shared" si="30"/>
        <v>0.2857142857142857</v>
      </c>
      <c r="W58" s="3" t="s">
        <v>1</v>
      </c>
      <c r="X58" s="3" t="s">
        <v>35</v>
      </c>
      <c r="Y58" s="3">
        <f t="shared" si="36"/>
        <v>13.379999999999999</v>
      </c>
      <c r="Z58" s="3">
        <f t="shared" si="37"/>
        <v>0.15000000000000002</v>
      </c>
      <c r="AB58" s="3" t="s">
        <v>1</v>
      </c>
      <c r="AC58" s="3" t="s">
        <v>35</v>
      </c>
      <c r="AD58" s="3">
        <f t="shared" si="38"/>
        <v>13.81</v>
      </c>
      <c r="AE58" s="3">
        <f t="shared" si="39"/>
        <v>0.15</v>
      </c>
      <c r="AG58" s="3" t="s">
        <v>1</v>
      </c>
      <c r="AH58" s="3" t="s">
        <v>35</v>
      </c>
      <c r="AI58" s="3">
        <f t="shared" si="40"/>
        <v>14.49</v>
      </c>
      <c r="AJ58" s="3">
        <f t="shared" si="41"/>
        <v>0.16</v>
      </c>
    </row>
    <row r="59" spans="1:36" ht="15.75" customHeight="1" x14ac:dyDescent="0.25">
      <c r="A59" s="3" t="s">
        <v>1</v>
      </c>
      <c r="B59" s="3" t="s">
        <v>36</v>
      </c>
      <c r="C59" s="3">
        <f t="shared" si="26"/>
        <v>15.81</v>
      </c>
      <c r="D59" s="3">
        <f t="shared" si="26"/>
        <v>0.15</v>
      </c>
      <c r="F59" s="3">
        <f t="shared" si="27"/>
        <v>11.9</v>
      </c>
      <c r="G59" s="3">
        <f t="shared" si="27"/>
        <v>0.11</v>
      </c>
      <c r="I59" s="7">
        <f t="shared" si="42"/>
        <v>0.24731182795698925</v>
      </c>
      <c r="J59" s="7">
        <f t="shared" si="43"/>
        <v>0.26666666666666661</v>
      </c>
      <c r="L59" s="3" t="s">
        <v>1</v>
      </c>
      <c r="M59" s="3" t="s">
        <v>36</v>
      </c>
      <c r="N59" s="3">
        <f t="shared" si="32"/>
        <v>16.260000000000002</v>
      </c>
      <c r="O59" s="3">
        <f t="shared" si="33"/>
        <v>0.16</v>
      </c>
      <c r="Q59" s="3">
        <f t="shared" si="34"/>
        <v>11.9</v>
      </c>
      <c r="R59" s="3">
        <f t="shared" si="35"/>
        <v>0.11</v>
      </c>
      <c r="T59" s="7">
        <f t="shared" si="29"/>
        <v>0.2681426814268143</v>
      </c>
      <c r="U59" s="7">
        <f t="shared" si="30"/>
        <v>0.3125</v>
      </c>
      <c r="W59" s="3" t="s">
        <v>1</v>
      </c>
      <c r="X59" s="3" t="s">
        <v>36</v>
      </c>
      <c r="Y59" s="3">
        <f t="shared" si="36"/>
        <v>16.830000000000002</v>
      </c>
      <c r="Z59" s="3">
        <f t="shared" si="37"/>
        <v>0.17</v>
      </c>
      <c r="AB59" s="3" t="s">
        <v>1</v>
      </c>
      <c r="AC59" s="3" t="s">
        <v>36</v>
      </c>
      <c r="AD59" s="3">
        <f t="shared" si="38"/>
        <v>17.37</v>
      </c>
      <c r="AE59" s="3">
        <f t="shared" si="39"/>
        <v>0.18</v>
      </c>
      <c r="AG59" s="3" t="s">
        <v>1</v>
      </c>
      <c r="AH59" s="3" t="s">
        <v>36</v>
      </c>
      <c r="AI59" s="3">
        <f t="shared" si="40"/>
        <v>18.22</v>
      </c>
      <c r="AJ59" s="3">
        <f t="shared" si="41"/>
        <v>0.19</v>
      </c>
    </row>
    <row r="60" spans="1:36" ht="15.75" customHeight="1" x14ac:dyDescent="0.25">
      <c r="A60" s="3" t="s">
        <v>1</v>
      </c>
      <c r="B60" s="3" t="s">
        <v>3</v>
      </c>
      <c r="C60" s="3">
        <f t="shared" si="26"/>
        <v>10.7</v>
      </c>
      <c r="D60" s="3">
        <f t="shared" si="26"/>
        <v>0.08</v>
      </c>
      <c r="F60" s="3">
        <f t="shared" si="27"/>
        <v>8.0500000000000007</v>
      </c>
      <c r="G60" s="3">
        <f t="shared" si="27"/>
        <v>0.06</v>
      </c>
      <c r="I60" s="7">
        <f t="shared" si="42"/>
        <v>0.24766355140186902</v>
      </c>
      <c r="J60" s="7">
        <f t="shared" si="43"/>
        <v>0.25</v>
      </c>
      <c r="L60" s="3" t="s">
        <v>1</v>
      </c>
      <c r="M60" s="3" t="s">
        <v>3</v>
      </c>
      <c r="N60" s="3">
        <f t="shared" si="32"/>
        <v>11</v>
      </c>
      <c r="O60" s="3">
        <f t="shared" si="33"/>
        <v>0.09</v>
      </c>
      <c r="Q60" s="3">
        <f t="shared" si="34"/>
        <v>8.0500000000000007</v>
      </c>
      <c r="R60" s="3">
        <f t="shared" si="35"/>
        <v>0.06</v>
      </c>
      <c r="T60" s="7">
        <f t="shared" si="29"/>
        <v>0.26818181818181808</v>
      </c>
      <c r="U60" s="7">
        <f t="shared" si="30"/>
        <v>0.33333333333333337</v>
      </c>
      <c r="W60" s="3" t="s">
        <v>1</v>
      </c>
      <c r="X60" s="3" t="s">
        <v>3</v>
      </c>
      <c r="Y60" s="3">
        <f t="shared" si="36"/>
        <v>11.39</v>
      </c>
      <c r="Z60" s="3">
        <f t="shared" si="37"/>
        <v>9.9999999999999992E-2</v>
      </c>
      <c r="AB60" s="3" t="s">
        <v>1</v>
      </c>
      <c r="AC60" s="3" t="s">
        <v>3</v>
      </c>
      <c r="AD60" s="3">
        <f t="shared" si="38"/>
        <v>11.75</v>
      </c>
      <c r="AE60" s="3">
        <f t="shared" si="39"/>
        <v>0.1</v>
      </c>
      <c r="AG60" s="3" t="s">
        <v>1</v>
      </c>
      <c r="AH60" s="3" t="s">
        <v>3</v>
      </c>
      <c r="AI60" s="3">
        <f t="shared" si="40"/>
        <v>12.33</v>
      </c>
      <c r="AJ60" s="3">
        <f t="shared" si="41"/>
        <v>0.1</v>
      </c>
    </row>
    <row r="61" spans="1:36" ht="15.75" customHeight="1" x14ac:dyDescent="0.25">
      <c r="A61" s="3" t="s">
        <v>1</v>
      </c>
      <c r="B61" s="3" t="s">
        <v>9</v>
      </c>
      <c r="C61" s="3">
        <f t="shared" si="26"/>
        <v>10.7</v>
      </c>
      <c r="D61" s="3">
        <f t="shared" si="26"/>
        <v>0.08</v>
      </c>
      <c r="F61" s="3">
        <f t="shared" si="27"/>
        <v>8.0500000000000007</v>
      </c>
      <c r="G61" s="3">
        <f t="shared" si="27"/>
        <v>0.06</v>
      </c>
      <c r="I61" s="7">
        <f t="shared" si="42"/>
        <v>0.24766355140186902</v>
      </c>
      <c r="J61" s="7">
        <f t="shared" si="43"/>
        <v>0.25</v>
      </c>
      <c r="L61" s="3" t="s">
        <v>1</v>
      </c>
      <c r="M61" s="3" t="s">
        <v>9</v>
      </c>
      <c r="N61" s="3">
        <f t="shared" si="32"/>
        <v>11</v>
      </c>
      <c r="O61" s="3">
        <f t="shared" si="33"/>
        <v>0.09</v>
      </c>
      <c r="Q61" s="3">
        <f t="shared" si="34"/>
        <v>8.0500000000000007</v>
      </c>
      <c r="R61" s="3">
        <f t="shared" si="35"/>
        <v>0.06</v>
      </c>
      <c r="T61" s="7">
        <f t="shared" si="29"/>
        <v>0.26818181818181808</v>
      </c>
      <c r="U61" s="7">
        <f t="shared" si="30"/>
        <v>0.33333333333333337</v>
      </c>
      <c r="W61" s="3" t="s">
        <v>1</v>
      </c>
      <c r="X61" s="3" t="s">
        <v>9</v>
      </c>
      <c r="Y61" s="3">
        <f t="shared" si="36"/>
        <v>11.39</v>
      </c>
      <c r="Z61" s="3">
        <f t="shared" si="37"/>
        <v>9.9999999999999992E-2</v>
      </c>
      <c r="AB61" s="3" t="s">
        <v>1</v>
      </c>
      <c r="AC61" s="3" t="s">
        <v>9</v>
      </c>
      <c r="AD61" s="3">
        <f t="shared" si="38"/>
        <v>11.75</v>
      </c>
      <c r="AE61" s="3">
        <f t="shared" si="39"/>
        <v>0.1</v>
      </c>
      <c r="AG61" s="3" t="s">
        <v>1</v>
      </c>
      <c r="AH61" s="3" t="s">
        <v>9</v>
      </c>
      <c r="AI61" s="3">
        <f t="shared" si="40"/>
        <v>12.33</v>
      </c>
      <c r="AJ61" s="3">
        <f t="shared" si="41"/>
        <v>0.1</v>
      </c>
    </row>
    <row r="62" spans="1:36" ht="15.75" customHeight="1" x14ac:dyDescent="0.25">
      <c r="A62" s="3" t="s">
        <v>1</v>
      </c>
      <c r="B62" s="3" t="s">
        <v>34</v>
      </c>
      <c r="C62" s="3">
        <f t="shared" si="26"/>
        <v>15.35</v>
      </c>
      <c r="D62" s="3">
        <f t="shared" si="26"/>
        <v>0.14000000000000001</v>
      </c>
      <c r="F62" s="3">
        <f t="shared" si="27"/>
        <v>11.55</v>
      </c>
      <c r="G62" s="3">
        <f t="shared" si="27"/>
        <v>0.11</v>
      </c>
      <c r="I62" s="7">
        <f t="shared" si="42"/>
        <v>0.24755700325732888</v>
      </c>
      <c r="J62" s="7">
        <f t="shared" si="43"/>
        <v>0.2142857142857143</v>
      </c>
      <c r="L62" s="3" t="s">
        <v>1</v>
      </c>
      <c r="M62" s="3" t="s">
        <v>34</v>
      </c>
      <c r="N62" s="3">
        <f t="shared" si="32"/>
        <v>15.78</v>
      </c>
      <c r="O62" s="3">
        <f t="shared" si="33"/>
        <v>0.15000000000000002</v>
      </c>
      <c r="Q62" s="3">
        <f t="shared" si="34"/>
        <v>11.55</v>
      </c>
      <c r="R62" s="3">
        <f t="shared" si="35"/>
        <v>0.11</v>
      </c>
      <c r="T62" s="7">
        <f t="shared" si="29"/>
        <v>0.26806083650190105</v>
      </c>
      <c r="U62" s="7">
        <f t="shared" si="30"/>
        <v>0.26666666666666672</v>
      </c>
      <c r="W62" s="3" t="s">
        <v>1</v>
      </c>
      <c r="X62" s="3" t="s">
        <v>34</v>
      </c>
      <c r="Y62" s="3">
        <f t="shared" si="36"/>
        <v>16.34</v>
      </c>
      <c r="Z62" s="3">
        <f t="shared" si="37"/>
        <v>0.16</v>
      </c>
      <c r="AB62" s="3" t="s">
        <v>1</v>
      </c>
      <c r="AC62" s="3" t="s">
        <v>34</v>
      </c>
      <c r="AD62" s="3">
        <f t="shared" si="38"/>
        <v>16.86</v>
      </c>
      <c r="AE62" s="3">
        <f t="shared" si="39"/>
        <v>0.17</v>
      </c>
      <c r="AG62" s="3" t="s">
        <v>1</v>
      </c>
      <c r="AH62" s="3" t="s">
        <v>34</v>
      </c>
      <c r="AI62" s="3">
        <f t="shared" si="40"/>
        <v>17.690000000000001</v>
      </c>
      <c r="AJ62" s="3">
        <f t="shared" si="41"/>
        <v>0.18</v>
      </c>
    </row>
    <row r="63" spans="1:36" ht="15.75" customHeight="1" x14ac:dyDescent="0.25">
      <c r="A63" s="3" t="s">
        <v>1</v>
      </c>
      <c r="B63" s="3" t="s">
        <v>11</v>
      </c>
      <c r="C63" s="3">
        <f t="shared" si="26"/>
        <v>11.63</v>
      </c>
      <c r="D63" s="3">
        <f t="shared" si="26"/>
        <v>0.12</v>
      </c>
      <c r="F63" s="3">
        <f t="shared" si="27"/>
        <v>8.75</v>
      </c>
      <c r="G63" s="3">
        <f t="shared" si="27"/>
        <v>0.09</v>
      </c>
      <c r="I63" s="7">
        <f t="shared" si="42"/>
        <v>0.24763542562338781</v>
      </c>
      <c r="J63" s="7">
        <f t="shared" si="43"/>
        <v>0.25</v>
      </c>
      <c r="L63" s="3" t="s">
        <v>1</v>
      </c>
      <c r="M63" s="3" t="s">
        <v>11</v>
      </c>
      <c r="N63" s="3">
        <f t="shared" si="32"/>
        <v>11.959999999999999</v>
      </c>
      <c r="O63" s="3">
        <f t="shared" si="33"/>
        <v>0.13</v>
      </c>
      <c r="Q63" s="3">
        <f t="shared" si="34"/>
        <v>8.75</v>
      </c>
      <c r="R63" s="3">
        <f t="shared" si="35"/>
        <v>0.09</v>
      </c>
      <c r="T63" s="7">
        <f t="shared" si="29"/>
        <v>0.26839464882943143</v>
      </c>
      <c r="U63" s="7">
        <f t="shared" si="30"/>
        <v>0.30769230769230771</v>
      </c>
      <c r="W63" s="3" t="s">
        <v>1</v>
      </c>
      <c r="X63" s="3" t="s">
        <v>11</v>
      </c>
      <c r="Y63" s="3">
        <f t="shared" si="36"/>
        <v>12.379999999999999</v>
      </c>
      <c r="Z63" s="3">
        <f t="shared" si="37"/>
        <v>0.14000000000000001</v>
      </c>
      <c r="AB63" s="3" t="s">
        <v>1</v>
      </c>
      <c r="AC63" s="3" t="s">
        <v>11</v>
      </c>
      <c r="AD63" s="3">
        <f t="shared" si="38"/>
        <v>12.78</v>
      </c>
      <c r="AE63" s="3">
        <f t="shared" si="39"/>
        <v>0.14000000000000001</v>
      </c>
      <c r="AG63" s="3" t="s">
        <v>1</v>
      </c>
      <c r="AH63" s="3" t="s">
        <v>11</v>
      </c>
      <c r="AI63" s="3">
        <f t="shared" si="40"/>
        <v>13.41</v>
      </c>
      <c r="AJ63" s="3">
        <f t="shared" si="41"/>
        <v>0.15</v>
      </c>
    </row>
    <row r="64" spans="1:36" ht="15.75" customHeight="1" x14ac:dyDescent="0.25">
      <c r="A64" s="3" t="s">
        <v>1</v>
      </c>
      <c r="B64" s="3" t="s">
        <v>1</v>
      </c>
      <c r="C64" s="3">
        <f t="shared" si="26"/>
        <v>9.77</v>
      </c>
      <c r="D64" s="3">
        <f t="shared" si="26"/>
        <v>7.0000000000000007E-2</v>
      </c>
      <c r="F64" s="3">
        <f t="shared" si="27"/>
        <v>7.35</v>
      </c>
      <c r="G64" s="3">
        <f t="shared" si="27"/>
        <v>0.06</v>
      </c>
      <c r="I64" s="7">
        <f t="shared" si="42"/>
        <v>0.24769703172978508</v>
      </c>
      <c r="J64" s="7">
        <f t="shared" si="43"/>
        <v>0.14285714285714302</v>
      </c>
      <c r="L64" s="3" t="s">
        <v>1</v>
      </c>
      <c r="M64" s="3" t="s">
        <v>1</v>
      </c>
      <c r="N64" s="3">
        <f t="shared" si="32"/>
        <v>10.049999999999999</v>
      </c>
      <c r="O64" s="3">
        <f t="shared" si="33"/>
        <v>0.08</v>
      </c>
      <c r="Q64" s="3">
        <f t="shared" si="34"/>
        <v>7.35</v>
      </c>
      <c r="R64" s="3">
        <f t="shared" si="35"/>
        <v>0.06</v>
      </c>
      <c r="T64" s="7">
        <f t="shared" si="29"/>
        <v>0.26865671641791045</v>
      </c>
      <c r="U64" s="7">
        <f t="shared" si="30"/>
        <v>0.25</v>
      </c>
      <c r="W64" s="3" t="s">
        <v>1</v>
      </c>
      <c r="X64" s="3" t="s">
        <v>1</v>
      </c>
      <c r="Y64" s="3">
        <f t="shared" si="36"/>
        <v>10.41</v>
      </c>
      <c r="Z64" s="3">
        <f t="shared" si="37"/>
        <v>0.09</v>
      </c>
      <c r="AB64" s="3" t="s">
        <v>1</v>
      </c>
      <c r="AC64" s="3" t="s">
        <v>1</v>
      </c>
      <c r="AD64" s="3">
        <f t="shared" si="38"/>
        <v>10.74</v>
      </c>
      <c r="AE64" s="3">
        <f t="shared" si="39"/>
        <v>0.09</v>
      </c>
      <c r="AG64" s="3" t="s">
        <v>1</v>
      </c>
      <c r="AH64" s="3" t="s">
        <v>1</v>
      </c>
      <c r="AI64" s="3">
        <f t="shared" si="40"/>
        <v>11.27</v>
      </c>
      <c r="AJ64" s="3">
        <f t="shared" si="41"/>
        <v>0.09</v>
      </c>
    </row>
    <row r="65" spans="1:36" ht="15.75" customHeight="1" x14ac:dyDescent="0.25">
      <c r="A65" s="3" t="s">
        <v>1</v>
      </c>
      <c r="B65" s="3" t="s">
        <v>37</v>
      </c>
      <c r="C65" s="3">
        <f t="shared" si="26"/>
        <v>16.28</v>
      </c>
      <c r="D65" s="3">
        <f t="shared" si="26"/>
        <v>0.16</v>
      </c>
      <c r="F65" s="3">
        <f t="shared" si="27"/>
        <v>12.25</v>
      </c>
      <c r="G65" s="3">
        <f t="shared" si="27"/>
        <v>0.12</v>
      </c>
      <c r="I65" s="7">
        <f t="shared" si="42"/>
        <v>0.24754299754299758</v>
      </c>
      <c r="J65" s="7">
        <f t="shared" si="43"/>
        <v>0.25</v>
      </c>
      <c r="L65" s="3" t="s">
        <v>1</v>
      </c>
      <c r="M65" s="3" t="s">
        <v>37</v>
      </c>
      <c r="N65" s="3">
        <f t="shared" si="32"/>
        <v>16.740000000000002</v>
      </c>
      <c r="O65" s="3">
        <f t="shared" si="33"/>
        <v>0.17</v>
      </c>
      <c r="Q65" s="3">
        <f t="shared" si="34"/>
        <v>12.25</v>
      </c>
      <c r="R65" s="3">
        <f t="shared" si="35"/>
        <v>0.12</v>
      </c>
      <c r="T65" s="7">
        <f t="shared" si="29"/>
        <v>0.26821983273596184</v>
      </c>
      <c r="U65" s="7">
        <f t="shared" si="30"/>
        <v>0.29411764705882359</v>
      </c>
      <c r="W65" s="3" t="s">
        <v>1</v>
      </c>
      <c r="X65" s="3" t="s">
        <v>37</v>
      </c>
      <c r="Y65" s="3">
        <f t="shared" si="36"/>
        <v>17.330000000000002</v>
      </c>
      <c r="Z65" s="3">
        <f t="shared" si="37"/>
        <v>0.18000000000000002</v>
      </c>
      <c r="AB65" s="3" t="s">
        <v>1</v>
      </c>
      <c r="AC65" s="3" t="s">
        <v>37</v>
      </c>
      <c r="AD65" s="3">
        <f t="shared" si="38"/>
        <v>17.88</v>
      </c>
      <c r="AE65" s="3">
        <f t="shared" si="39"/>
        <v>0.19</v>
      </c>
      <c r="AG65" s="3" t="s">
        <v>1</v>
      </c>
      <c r="AH65" s="3" t="s">
        <v>37</v>
      </c>
      <c r="AI65" s="3">
        <f t="shared" si="40"/>
        <v>18.760000000000002</v>
      </c>
      <c r="AJ65" s="3">
        <f t="shared" si="41"/>
        <v>0.2</v>
      </c>
    </row>
    <row r="66" spans="1:36" ht="15.75" customHeight="1" x14ac:dyDescent="0.25">
      <c r="A66" s="3" t="s">
        <v>548</v>
      </c>
      <c r="B66" s="3" t="s">
        <v>35</v>
      </c>
      <c r="C66" s="3">
        <f t="shared" ref="C66:D66" si="44">ROUND(C29*(1-$B$38),2)</f>
        <v>11.63</v>
      </c>
      <c r="D66" s="3">
        <f t="shared" si="44"/>
        <v>0.12</v>
      </c>
      <c r="F66" s="3">
        <f>F29</f>
        <v>8.75</v>
      </c>
      <c r="G66" s="3">
        <f t="shared" ref="G66" si="45">G29</f>
        <v>0.09</v>
      </c>
      <c r="I66" s="7">
        <f>1-(F66/C66)</f>
        <v>0.24763542562338781</v>
      </c>
      <c r="J66" s="7">
        <f t="shared" ref="J66:J73" si="46">1-(G66/D66)</f>
        <v>0.25</v>
      </c>
      <c r="L66" s="3" t="s">
        <v>548</v>
      </c>
      <c r="M66" s="3" t="s">
        <v>35</v>
      </c>
      <c r="N66" s="3">
        <f t="shared" si="32"/>
        <v>11.959999999999999</v>
      </c>
      <c r="O66" s="3">
        <f t="shared" si="33"/>
        <v>0.13</v>
      </c>
      <c r="Q66" s="3">
        <f t="shared" si="34"/>
        <v>8.75</v>
      </c>
      <c r="R66" s="3">
        <f t="shared" si="35"/>
        <v>0.09</v>
      </c>
      <c r="T66" s="7">
        <f>1-(Q66/N66)</f>
        <v>0.26839464882943143</v>
      </c>
      <c r="U66" s="7">
        <f t="shared" si="30"/>
        <v>0.30769230769230771</v>
      </c>
      <c r="W66" s="3" t="s">
        <v>548</v>
      </c>
      <c r="X66" s="3" t="s">
        <v>35</v>
      </c>
      <c r="Y66" s="3">
        <f t="shared" si="36"/>
        <v>12.379999999999999</v>
      </c>
      <c r="Z66" s="3">
        <f t="shared" si="37"/>
        <v>0.14000000000000001</v>
      </c>
      <c r="AB66" s="3" t="s">
        <v>548</v>
      </c>
      <c r="AC66" s="3" t="s">
        <v>35</v>
      </c>
      <c r="AD66" s="3">
        <f t="shared" si="38"/>
        <v>12.78</v>
      </c>
      <c r="AE66" s="3">
        <f t="shared" si="39"/>
        <v>0.14000000000000001</v>
      </c>
      <c r="AG66" s="3" t="s">
        <v>548</v>
      </c>
      <c r="AH66" s="3" t="s">
        <v>35</v>
      </c>
      <c r="AI66" s="3">
        <f t="shared" si="40"/>
        <v>13.41</v>
      </c>
      <c r="AJ66" s="3">
        <f t="shared" si="41"/>
        <v>0.15</v>
      </c>
    </row>
    <row r="67" spans="1:36" ht="15.75" customHeight="1" x14ac:dyDescent="0.25">
      <c r="A67" s="3" t="s">
        <v>548</v>
      </c>
      <c r="B67" s="4" t="s">
        <v>36</v>
      </c>
      <c r="C67" s="3">
        <f t="shared" ref="C67:D67" si="47">ROUND(C30*(1-$B$38),2)</f>
        <v>15.35</v>
      </c>
      <c r="D67" s="3">
        <f t="shared" si="47"/>
        <v>0.14000000000000001</v>
      </c>
      <c r="F67" s="3">
        <f t="shared" ref="F67:G67" si="48">F30</f>
        <v>11.55</v>
      </c>
      <c r="G67" s="3">
        <f t="shared" si="48"/>
        <v>0.11</v>
      </c>
      <c r="I67" s="7">
        <f t="shared" ref="I67:I73" si="49">1-(F67/C67)</f>
        <v>0.24755700325732888</v>
      </c>
      <c r="J67" s="7">
        <f t="shared" si="46"/>
        <v>0.2142857142857143</v>
      </c>
      <c r="L67" s="3" t="s">
        <v>548</v>
      </c>
      <c r="M67" s="4" t="s">
        <v>36</v>
      </c>
      <c r="N67" s="3">
        <f t="shared" si="32"/>
        <v>15.78</v>
      </c>
      <c r="O67" s="3">
        <f t="shared" si="33"/>
        <v>0.15000000000000002</v>
      </c>
      <c r="Q67" s="3">
        <f t="shared" si="34"/>
        <v>11.55</v>
      </c>
      <c r="R67" s="3">
        <f t="shared" si="35"/>
        <v>0.11</v>
      </c>
      <c r="T67" s="7">
        <f t="shared" ref="T67:T73" si="50">1-(Q67/N67)</f>
        <v>0.26806083650190105</v>
      </c>
      <c r="U67" s="7">
        <f t="shared" si="30"/>
        <v>0.26666666666666672</v>
      </c>
      <c r="W67" s="3" t="s">
        <v>548</v>
      </c>
      <c r="X67" s="4" t="s">
        <v>36</v>
      </c>
      <c r="Y67" s="3">
        <f t="shared" si="36"/>
        <v>16.34</v>
      </c>
      <c r="Z67" s="3">
        <f t="shared" si="37"/>
        <v>0.16</v>
      </c>
      <c r="AB67" s="3" t="s">
        <v>548</v>
      </c>
      <c r="AC67" s="4" t="s">
        <v>36</v>
      </c>
      <c r="AD67" s="3">
        <f t="shared" si="38"/>
        <v>16.86</v>
      </c>
      <c r="AE67" s="3">
        <f t="shared" si="39"/>
        <v>0.17</v>
      </c>
      <c r="AG67" s="3" t="s">
        <v>548</v>
      </c>
      <c r="AH67" s="4" t="s">
        <v>36</v>
      </c>
      <c r="AI67" s="3">
        <f t="shared" si="40"/>
        <v>17.690000000000001</v>
      </c>
      <c r="AJ67" s="3">
        <f t="shared" si="41"/>
        <v>0.18</v>
      </c>
    </row>
    <row r="68" spans="1:36" ht="15.75" customHeight="1" x14ac:dyDescent="0.25">
      <c r="A68" s="3" t="s">
        <v>548</v>
      </c>
      <c r="B68" s="3" t="s">
        <v>37</v>
      </c>
      <c r="C68" s="3">
        <f t="shared" ref="C68:D68" si="51">ROUND(C31*(1-$B$38),2)</f>
        <v>15.81</v>
      </c>
      <c r="D68" s="3">
        <f t="shared" si="51"/>
        <v>0.15</v>
      </c>
      <c r="F68" s="3">
        <f t="shared" ref="F68:G68" si="52">F31</f>
        <v>11.9</v>
      </c>
      <c r="G68" s="3">
        <f t="shared" si="52"/>
        <v>0.11</v>
      </c>
      <c r="I68" s="7">
        <f t="shared" si="49"/>
        <v>0.24731182795698925</v>
      </c>
      <c r="J68" s="7">
        <f t="shared" si="46"/>
        <v>0.26666666666666661</v>
      </c>
      <c r="L68" s="3" t="s">
        <v>548</v>
      </c>
      <c r="M68" s="3" t="s">
        <v>37</v>
      </c>
      <c r="N68" s="3">
        <f t="shared" si="32"/>
        <v>16.260000000000002</v>
      </c>
      <c r="O68" s="3">
        <f t="shared" si="33"/>
        <v>0.16</v>
      </c>
      <c r="Q68" s="3">
        <f t="shared" si="34"/>
        <v>11.9</v>
      </c>
      <c r="R68" s="3">
        <f t="shared" si="35"/>
        <v>0.11</v>
      </c>
      <c r="T68" s="7">
        <f t="shared" si="50"/>
        <v>0.2681426814268143</v>
      </c>
      <c r="U68" s="7">
        <f t="shared" si="30"/>
        <v>0.3125</v>
      </c>
      <c r="W68" s="3" t="s">
        <v>548</v>
      </c>
      <c r="X68" s="3" t="s">
        <v>37</v>
      </c>
      <c r="Y68" s="3">
        <f t="shared" si="36"/>
        <v>16.830000000000002</v>
      </c>
      <c r="Z68" s="3">
        <f t="shared" si="37"/>
        <v>0.17</v>
      </c>
      <c r="AB68" s="3" t="s">
        <v>548</v>
      </c>
      <c r="AC68" s="3" t="s">
        <v>37</v>
      </c>
      <c r="AD68" s="3">
        <f t="shared" si="38"/>
        <v>17.37</v>
      </c>
      <c r="AE68" s="3">
        <f t="shared" si="39"/>
        <v>0.18</v>
      </c>
      <c r="AG68" s="3" t="s">
        <v>548</v>
      </c>
      <c r="AH68" s="3" t="s">
        <v>37</v>
      </c>
      <c r="AI68" s="3">
        <f t="shared" si="40"/>
        <v>18.22</v>
      </c>
      <c r="AJ68" s="3">
        <f t="shared" si="41"/>
        <v>0.19</v>
      </c>
    </row>
    <row r="69" spans="1:36" ht="15.75" customHeight="1" x14ac:dyDescent="0.25">
      <c r="A69" s="3" t="s">
        <v>548</v>
      </c>
      <c r="B69" s="3" t="s">
        <v>9</v>
      </c>
      <c r="C69" s="3">
        <f t="shared" ref="C69:D69" si="53">ROUND(C32*(1-$B$38),2)</f>
        <v>12.56</v>
      </c>
      <c r="D69" s="3">
        <f t="shared" si="53"/>
        <v>0.13</v>
      </c>
      <c r="F69" s="3">
        <f t="shared" ref="F69:G69" si="54">F32</f>
        <v>9.4499999999999993</v>
      </c>
      <c r="G69" s="3">
        <f t="shared" si="54"/>
        <v>0.1</v>
      </c>
      <c r="I69" s="7">
        <f t="shared" si="49"/>
        <v>0.24761146496815301</v>
      </c>
      <c r="J69" s="7">
        <f t="shared" si="46"/>
        <v>0.23076923076923073</v>
      </c>
      <c r="L69" s="3" t="s">
        <v>548</v>
      </c>
      <c r="M69" s="3" t="s">
        <v>9</v>
      </c>
      <c r="N69" s="3">
        <f t="shared" si="32"/>
        <v>12.92</v>
      </c>
      <c r="O69" s="3">
        <f t="shared" si="33"/>
        <v>0.14000000000000001</v>
      </c>
      <c r="Q69" s="3">
        <f t="shared" si="34"/>
        <v>9.4499999999999993</v>
      </c>
      <c r="R69" s="3">
        <f t="shared" si="35"/>
        <v>0.1</v>
      </c>
      <c r="T69" s="7">
        <f t="shared" si="50"/>
        <v>0.26857585139318896</v>
      </c>
      <c r="U69" s="7">
        <f t="shared" si="30"/>
        <v>0.2857142857142857</v>
      </c>
      <c r="W69" s="3" t="s">
        <v>548</v>
      </c>
      <c r="X69" s="3" t="s">
        <v>9</v>
      </c>
      <c r="Y69" s="3">
        <f t="shared" si="36"/>
        <v>13.379999999999999</v>
      </c>
      <c r="Z69" s="3">
        <f t="shared" si="37"/>
        <v>0.15000000000000002</v>
      </c>
      <c r="AB69" s="3" t="s">
        <v>548</v>
      </c>
      <c r="AC69" s="3" t="s">
        <v>9</v>
      </c>
      <c r="AD69" s="3">
        <f t="shared" si="38"/>
        <v>13.81</v>
      </c>
      <c r="AE69" s="3">
        <f t="shared" si="39"/>
        <v>0.15</v>
      </c>
      <c r="AG69" s="3" t="s">
        <v>548</v>
      </c>
      <c r="AH69" s="3" t="s">
        <v>9</v>
      </c>
      <c r="AI69" s="3">
        <f t="shared" si="40"/>
        <v>14.49</v>
      </c>
      <c r="AJ69" s="3">
        <f t="shared" si="41"/>
        <v>0.16</v>
      </c>
    </row>
    <row r="70" spans="1:36" ht="15.75" customHeight="1" x14ac:dyDescent="0.25">
      <c r="A70" s="3" t="s">
        <v>548</v>
      </c>
      <c r="B70" s="3" t="s">
        <v>34</v>
      </c>
      <c r="C70" s="3">
        <f t="shared" ref="C70:D70" si="55">ROUND(C33*(1-$B$38),2)</f>
        <v>12.56</v>
      </c>
      <c r="D70" s="3">
        <f t="shared" si="55"/>
        <v>0.13</v>
      </c>
      <c r="F70" s="3">
        <f t="shared" ref="F70:G70" si="56">F33</f>
        <v>9.4499999999999993</v>
      </c>
      <c r="G70" s="3">
        <f t="shared" si="56"/>
        <v>0.1</v>
      </c>
      <c r="I70" s="7">
        <f t="shared" ref="I70" si="57">1-(F70/C70)</f>
        <v>0.24761146496815301</v>
      </c>
      <c r="J70" s="7">
        <f t="shared" ref="J70" si="58">1-(G70/D70)</f>
        <v>0.23076923076923073</v>
      </c>
      <c r="L70" s="3" t="s">
        <v>548</v>
      </c>
      <c r="M70" s="3" t="s">
        <v>34</v>
      </c>
      <c r="N70" s="3">
        <f t="shared" si="32"/>
        <v>12.92</v>
      </c>
      <c r="O70" s="3">
        <f t="shared" si="33"/>
        <v>0.14000000000000001</v>
      </c>
      <c r="Q70" s="3">
        <f t="shared" si="34"/>
        <v>9.4499999999999993</v>
      </c>
      <c r="R70" s="3">
        <f t="shared" si="35"/>
        <v>0.1</v>
      </c>
      <c r="T70" s="7">
        <f t="shared" si="50"/>
        <v>0.26857585139318896</v>
      </c>
      <c r="U70" s="7">
        <f t="shared" si="30"/>
        <v>0.2857142857142857</v>
      </c>
      <c r="W70" s="3" t="s">
        <v>548</v>
      </c>
      <c r="X70" s="3" t="s">
        <v>34</v>
      </c>
      <c r="Y70" s="3">
        <f t="shared" si="36"/>
        <v>13.379999999999999</v>
      </c>
      <c r="Z70" s="3">
        <f t="shared" si="37"/>
        <v>0.15000000000000002</v>
      </c>
      <c r="AB70" s="3" t="s">
        <v>548</v>
      </c>
      <c r="AC70" s="3" t="s">
        <v>34</v>
      </c>
      <c r="AD70" s="3">
        <f t="shared" si="38"/>
        <v>13.81</v>
      </c>
      <c r="AE70" s="3">
        <f t="shared" si="39"/>
        <v>0.15</v>
      </c>
      <c r="AG70" s="3" t="s">
        <v>548</v>
      </c>
      <c r="AH70" s="3" t="s">
        <v>34</v>
      </c>
      <c r="AI70" s="3">
        <f t="shared" si="40"/>
        <v>14.49</v>
      </c>
      <c r="AJ70" s="3">
        <f t="shared" si="41"/>
        <v>0.16</v>
      </c>
    </row>
    <row r="71" spans="1:36" ht="15.75" customHeight="1" x14ac:dyDescent="0.25">
      <c r="A71" s="3" t="s">
        <v>548</v>
      </c>
      <c r="B71" s="3" t="s">
        <v>3</v>
      </c>
      <c r="C71" s="3">
        <f t="shared" ref="C71:D71" si="59">ROUND(C34*(1-$B$38),2)</f>
        <v>9.77</v>
      </c>
      <c r="D71" s="3">
        <f t="shared" si="59"/>
        <v>7.0000000000000007E-2</v>
      </c>
      <c r="F71" s="3">
        <f t="shared" ref="F71:G71" si="60">F34</f>
        <v>7.35</v>
      </c>
      <c r="G71" s="3">
        <f t="shared" si="60"/>
        <v>0.06</v>
      </c>
      <c r="I71" s="7">
        <f t="shared" si="49"/>
        <v>0.24769703172978508</v>
      </c>
      <c r="J71" s="7">
        <f t="shared" si="46"/>
        <v>0.14285714285714302</v>
      </c>
      <c r="L71" s="3" t="s">
        <v>548</v>
      </c>
      <c r="M71" s="3" t="s">
        <v>3</v>
      </c>
      <c r="N71" s="3">
        <f t="shared" si="32"/>
        <v>10.049999999999999</v>
      </c>
      <c r="O71" s="3">
        <f t="shared" si="33"/>
        <v>0.08</v>
      </c>
      <c r="Q71" s="3">
        <f t="shared" si="34"/>
        <v>7.35</v>
      </c>
      <c r="R71" s="3">
        <f t="shared" si="35"/>
        <v>0.06</v>
      </c>
      <c r="T71" s="7">
        <f t="shared" si="50"/>
        <v>0.26865671641791045</v>
      </c>
      <c r="U71" s="7">
        <f t="shared" si="30"/>
        <v>0.25</v>
      </c>
      <c r="W71" s="3" t="s">
        <v>548</v>
      </c>
      <c r="X71" s="3" t="s">
        <v>3</v>
      </c>
      <c r="Y71" s="3">
        <f t="shared" si="36"/>
        <v>10.41</v>
      </c>
      <c r="Z71" s="3">
        <f t="shared" si="37"/>
        <v>0.09</v>
      </c>
      <c r="AB71" s="3" t="s">
        <v>548</v>
      </c>
      <c r="AC71" s="3" t="s">
        <v>3</v>
      </c>
      <c r="AD71" s="3">
        <f t="shared" si="38"/>
        <v>10.74</v>
      </c>
      <c r="AE71" s="3">
        <f t="shared" si="39"/>
        <v>0.09</v>
      </c>
      <c r="AG71" s="3" t="s">
        <v>548</v>
      </c>
      <c r="AH71" s="3" t="s">
        <v>3</v>
      </c>
      <c r="AI71" s="3">
        <f t="shared" si="40"/>
        <v>11.27</v>
      </c>
      <c r="AJ71" s="3">
        <f t="shared" si="41"/>
        <v>0.09</v>
      </c>
    </row>
    <row r="72" spans="1:36" ht="15.75" customHeight="1" x14ac:dyDescent="0.25">
      <c r="A72" s="3" t="s">
        <v>548</v>
      </c>
      <c r="B72" s="3" t="s">
        <v>11</v>
      </c>
      <c r="C72" s="3">
        <f t="shared" ref="C72:D72" si="61">ROUND(C35*(1-$B$38),2)</f>
        <v>10.7</v>
      </c>
      <c r="D72" s="3">
        <f t="shared" si="61"/>
        <v>0.08</v>
      </c>
      <c r="F72" s="3">
        <f t="shared" ref="F72:G72" si="62">F35</f>
        <v>8.0500000000000007</v>
      </c>
      <c r="G72" s="3">
        <f t="shared" si="62"/>
        <v>0.06</v>
      </c>
      <c r="I72" s="7">
        <f t="shared" si="49"/>
        <v>0.24766355140186902</v>
      </c>
      <c r="J72" s="7">
        <f t="shared" si="46"/>
        <v>0.25</v>
      </c>
      <c r="L72" s="3" t="s">
        <v>548</v>
      </c>
      <c r="M72" s="3" t="s">
        <v>11</v>
      </c>
      <c r="N72" s="3">
        <f t="shared" si="32"/>
        <v>11</v>
      </c>
      <c r="O72" s="3">
        <f t="shared" si="33"/>
        <v>0.09</v>
      </c>
      <c r="Q72" s="3">
        <f t="shared" si="34"/>
        <v>8.0500000000000007</v>
      </c>
      <c r="R72" s="3">
        <f t="shared" si="35"/>
        <v>0.06</v>
      </c>
      <c r="T72" s="7">
        <f t="shared" si="50"/>
        <v>0.26818181818181808</v>
      </c>
      <c r="U72" s="7">
        <f t="shared" si="30"/>
        <v>0.33333333333333337</v>
      </c>
      <c r="W72" s="3" t="s">
        <v>548</v>
      </c>
      <c r="X72" s="3" t="s">
        <v>11</v>
      </c>
      <c r="Y72" s="3">
        <f t="shared" si="36"/>
        <v>11.39</v>
      </c>
      <c r="Z72" s="3">
        <f t="shared" si="37"/>
        <v>9.9999999999999992E-2</v>
      </c>
      <c r="AB72" s="3" t="s">
        <v>548</v>
      </c>
      <c r="AC72" s="3" t="s">
        <v>11</v>
      </c>
      <c r="AD72" s="3">
        <f t="shared" si="38"/>
        <v>11.75</v>
      </c>
      <c r="AE72" s="3">
        <f t="shared" si="39"/>
        <v>0.1</v>
      </c>
      <c r="AG72" s="3" t="s">
        <v>548</v>
      </c>
      <c r="AH72" s="3" t="s">
        <v>11</v>
      </c>
      <c r="AI72" s="3">
        <f t="shared" si="40"/>
        <v>12.33</v>
      </c>
      <c r="AJ72" s="3">
        <f t="shared" si="41"/>
        <v>0.1</v>
      </c>
    </row>
    <row r="73" spans="1:36" ht="15.75" customHeight="1" x14ac:dyDescent="0.25">
      <c r="A73" s="3" t="s">
        <v>548</v>
      </c>
      <c r="B73" s="3" t="s">
        <v>1</v>
      </c>
      <c r="C73" s="3">
        <f t="shared" ref="C73:D73" si="63">ROUND(C36*(1-$B$38),2)</f>
        <v>11.63</v>
      </c>
      <c r="D73" s="3">
        <f t="shared" si="63"/>
        <v>0.12</v>
      </c>
      <c r="F73" s="3">
        <f t="shared" ref="F73:G73" si="64">F36</f>
        <v>8.75</v>
      </c>
      <c r="G73" s="3">
        <f t="shared" si="64"/>
        <v>0.09</v>
      </c>
      <c r="I73" s="7">
        <f t="shared" si="49"/>
        <v>0.24763542562338781</v>
      </c>
      <c r="J73" s="7">
        <f t="shared" si="46"/>
        <v>0.25</v>
      </c>
      <c r="L73" s="3" t="s">
        <v>548</v>
      </c>
      <c r="M73" s="3" t="s">
        <v>1</v>
      </c>
      <c r="N73" s="3">
        <f t="shared" si="32"/>
        <v>11.959999999999999</v>
      </c>
      <c r="O73" s="3">
        <f t="shared" si="33"/>
        <v>0.13</v>
      </c>
      <c r="Q73" s="3">
        <f t="shared" si="34"/>
        <v>8.75</v>
      </c>
      <c r="R73" s="3">
        <f t="shared" si="35"/>
        <v>0.09</v>
      </c>
      <c r="T73" s="7">
        <f t="shared" si="50"/>
        <v>0.26839464882943143</v>
      </c>
      <c r="U73" s="7">
        <f t="shared" si="30"/>
        <v>0.30769230769230771</v>
      </c>
      <c r="W73" s="3" t="s">
        <v>548</v>
      </c>
      <c r="X73" s="3" t="s">
        <v>1</v>
      </c>
      <c r="Y73" s="3">
        <f t="shared" si="36"/>
        <v>12.379999999999999</v>
      </c>
      <c r="Z73" s="3">
        <f t="shared" si="37"/>
        <v>0.14000000000000001</v>
      </c>
      <c r="AB73" s="3" t="s">
        <v>548</v>
      </c>
      <c r="AC73" s="3" t="s">
        <v>1</v>
      </c>
      <c r="AD73" s="3">
        <f t="shared" si="38"/>
        <v>12.78</v>
      </c>
      <c r="AE73" s="3">
        <f t="shared" si="39"/>
        <v>0.14000000000000001</v>
      </c>
      <c r="AG73" s="3" t="s">
        <v>548</v>
      </c>
      <c r="AH73" s="3" t="s">
        <v>1</v>
      </c>
      <c r="AI73" s="3">
        <f t="shared" si="40"/>
        <v>13.41</v>
      </c>
      <c r="AJ73" s="3">
        <f t="shared" si="41"/>
        <v>0.15</v>
      </c>
    </row>
    <row r="75" spans="1:36" s="8" customFormat="1" x14ac:dyDescent="0.25">
      <c r="A75" s="9" t="s">
        <v>42</v>
      </c>
      <c r="B75" s="10">
        <f>'DISCOUNT LEVELS'!B4</f>
        <v>0.12</v>
      </c>
      <c r="F75" s="9" t="s">
        <v>46</v>
      </c>
    </row>
    <row r="76" spans="1:36" x14ac:dyDescent="0.25">
      <c r="A76" s="1" t="s">
        <v>32</v>
      </c>
      <c r="B76" s="1" t="s">
        <v>33</v>
      </c>
      <c r="C76" s="1" t="s">
        <v>24</v>
      </c>
      <c r="D76" s="1" t="s">
        <v>25</v>
      </c>
      <c r="F76" s="1" t="s">
        <v>24</v>
      </c>
      <c r="G76" s="1" t="s">
        <v>25</v>
      </c>
      <c r="I76" s="1" t="s">
        <v>24</v>
      </c>
      <c r="J76" s="1" t="s">
        <v>25</v>
      </c>
      <c r="L76" s="1" t="s">
        <v>32</v>
      </c>
      <c r="M76" s="1" t="s">
        <v>33</v>
      </c>
      <c r="N76" s="1" t="s">
        <v>24</v>
      </c>
      <c r="O76" s="1" t="s">
        <v>25</v>
      </c>
      <c r="Q76" s="1" t="s">
        <v>24</v>
      </c>
      <c r="R76" s="1" t="s">
        <v>25</v>
      </c>
      <c r="T76" s="1" t="s">
        <v>24</v>
      </c>
      <c r="U76" s="1" t="s">
        <v>25</v>
      </c>
      <c r="W76" s="1" t="s">
        <v>32</v>
      </c>
      <c r="X76" s="1" t="s">
        <v>33</v>
      </c>
      <c r="Y76" s="1" t="s">
        <v>24</v>
      </c>
      <c r="Z76" s="1" t="s">
        <v>25</v>
      </c>
      <c r="AB76" s="1" t="s">
        <v>32</v>
      </c>
      <c r="AC76" s="1" t="s">
        <v>33</v>
      </c>
      <c r="AD76" s="1" t="s">
        <v>24</v>
      </c>
      <c r="AE76" s="1" t="s">
        <v>25</v>
      </c>
      <c r="AG76" s="1" t="s">
        <v>32</v>
      </c>
      <c r="AH76" s="1" t="s">
        <v>33</v>
      </c>
      <c r="AI76" s="1" t="s">
        <v>24</v>
      </c>
      <c r="AJ76" s="1" t="s">
        <v>25</v>
      </c>
    </row>
    <row r="77" spans="1:36" x14ac:dyDescent="0.25">
      <c r="A77" s="3" t="s">
        <v>34</v>
      </c>
      <c r="B77" s="3" t="s">
        <v>35</v>
      </c>
      <c r="C77" s="3">
        <f t="shared" ref="C77:D102" si="65">ROUND(C3*(1-$B$75),2)</f>
        <v>10.119999999999999</v>
      </c>
      <c r="D77" s="3">
        <f t="shared" si="65"/>
        <v>0.08</v>
      </c>
      <c r="F77" s="3">
        <f t="shared" ref="F77:G102" si="66">F3</f>
        <v>8.0500000000000007</v>
      </c>
      <c r="G77" s="3">
        <f t="shared" si="66"/>
        <v>0.06</v>
      </c>
      <c r="I77" s="7">
        <f t="shared" ref="I77:J84" si="67">1-(F77/C77)</f>
        <v>0.20454545454545436</v>
      </c>
      <c r="J77" s="7">
        <f t="shared" si="67"/>
        <v>0.25</v>
      </c>
      <c r="L77" s="3" t="s">
        <v>34</v>
      </c>
      <c r="M77" s="3" t="s">
        <v>35</v>
      </c>
      <c r="N77" s="3">
        <f>ROUNDUP(C77*1.028, 2)</f>
        <v>10.41</v>
      </c>
      <c r="O77" s="3">
        <f>ROUNDUP(D77*1.028, 2)</f>
        <v>0.09</v>
      </c>
      <c r="Q77" s="3">
        <f>F77</f>
        <v>8.0500000000000007</v>
      </c>
      <c r="R77" s="3">
        <f>G77</f>
        <v>0.06</v>
      </c>
      <c r="T77" s="7">
        <f t="shared" ref="T77:T110" si="68">1-(Q77/N77)</f>
        <v>0.22670509125840532</v>
      </c>
      <c r="U77" s="7">
        <f t="shared" ref="U77:U110" si="69">1-(R77/O77)</f>
        <v>0.33333333333333337</v>
      </c>
      <c r="W77" s="3" t="s">
        <v>34</v>
      </c>
      <c r="X77" s="3" t="s">
        <v>35</v>
      </c>
      <c r="Y77" s="3">
        <f>ROUNDUP(N77*1.035,2)</f>
        <v>10.78</v>
      </c>
      <c r="Z77" s="3">
        <f>ROUNDUP(O77*1.035,2)</f>
        <v>9.9999999999999992E-2</v>
      </c>
      <c r="AB77" s="3" t="s">
        <v>34</v>
      </c>
      <c r="AC77" s="3" t="s">
        <v>35</v>
      </c>
      <c r="AD77" s="3">
        <f t="shared" ref="AD77:AE77" si="70">ROUND(Y77*1.032,2)</f>
        <v>11.12</v>
      </c>
      <c r="AE77" s="3">
        <f t="shared" si="70"/>
        <v>0.1</v>
      </c>
      <c r="AG77" s="3" t="s">
        <v>34</v>
      </c>
      <c r="AH77" s="3" t="s">
        <v>35</v>
      </c>
      <c r="AI77" s="3">
        <f>ROUND(AD77*1.049,2)</f>
        <v>11.66</v>
      </c>
      <c r="AJ77" s="3">
        <f>ROUND(AE77*1.049,2)</f>
        <v>0.1</v>
      </c>
    </row>
    <row r="78" spans="1:36" x14ac:dyDescent="0.25">
      <c r="A78" s="3" t="s">
        <v>34</v>
      </c>
      <c r="B78" s="3" t="s">
        <v>36</v>
      </c>
      <c r="C78" s="3">
        <f t="shared" si="65"/>
        <v>10.119999999999999</v>
      </c>
      <c r="D78" s="3">
        <f t="shared" si="65"/>
        <v>0.08</v>
      </c>
      <c r="F78" s="3">
        <f t="shared" si="66"/>
        <v>8.0500000000000007</v>
      </c>
      <c r="G78" s="3">
        <f t="shared" si="66"/>
        <v>0.06</v>
      </c>
      <c r="I78" s="7">
        <f t="shared" si="67"/>
        <v>0.20454545454545436</v>
      </c>
      <c r="J78" s="7">
        <f t="shared" si="67"/>
        <v>0.25</v>
      </c>
      <c r="L78" s="3" t="s">
        <v>34</v>
      </c>
      <c r="M78" s="3" t="s">
        <v>36</v>
      </c>
      <c r="N78" s="3">
        <f t="shared" ref="N78:N110" si="71">ROUNDUP(C78*1.028, 2)</f>
        <v>10.41</v>
      </c>
      <c r="O78" s="3">
        <f t="shared" ref="O78:O110" si="72">ROUNDUP(D78*1.028, 2)</f>
        <v>0.09</v>
      </c>
      <c r="Q78" s="3">
        <f t="shared" ref="Q78:Q110" si="73">F78</f>
        <v>8.0500000000000007</v>
      </c>
      <c r="R78" s="3">
        <f t="shared" ref="R78:R110" si="74">G78</f>
        <v>0.06</v>
      </c>
      <c r="T78" s="7">
        <f t="shared" si="68"/>
        <v>0.22670509125840532</v>
      </c>
      <c r="U78" s="7">
        <f t="shared" si="69"/>
        <v>0.33333333333333337</v>
      </c>
      <c r="W78" s="3" t="s">
        <v>34</v>
      </c>
      <c r="X78" s="3" t="s">
        <v>36</v>
      </c>
      <c r="Y78" s="3">
        <f t="shared" ref="Y78:Y110" si="75">ROUNDUP(N78*1.035,2)</f>
        <v>10.78</v>
      </c>
      <c r="Z78" s="3">
        <f t="shared" ref="Z78:Z110" si="76">ROUNDUP(O78*1.035,2)</f>
        <v>9.9999999999999992E-2</v>
      </c>
      <c r="AB78" s="3" t="s">
        <v>34</v>
      </c>
      <c r="AC78" s="3" t="s">
        <v>36</v>
      </c>
      <c r="AD78" s="3">
        <f t="shared" ref="AD78:AD110" si="77">ROUND(Y78*1.032,2)</f>
        <v>11.12</v>
      </c>
      <c r="AE78" s="3">
        <f t="shared" ref="AE78:AE110" si="78">ROUND(Z78*1.032,2)</f>
        <v>0.1</v>
      </c>
      <c r="AG78" s="3" t="s">
        <v>34</v>
      </c>
      <c r="AH78" s="3" t="s">
        <v>36</v>
      </c>
      <c r="AI78" s="3">
        <f t="shared" ref="AI78:AI110" si="79">ROUND(AD78*1.049,2)</f>
        <v>11.66</v>
      </c>
      <c r="AJ78" s="3">
        <f t="shared" ref="AJ78:AJ110" si="80">ROUND(AE78*1.049,2)</f>
        <v>0.1</v>
      </c>
    </row>
    <row r="79" spans="1:36" x14ac:dyDescent="0.25">
      <c r="A79" s="3" t="s">
        <v>34</v>
      </c>
      <c r="B79" s="3" t="s">
        <v>37</v>
      </c>
      <c r="C79" s="3">
        <f t="shared" si="65"/>
        <v>11.88</v>
      </c>
      <c r="D79" s="3">
        <f t="shared" si="65"/>
        <v>0.12</v>
      </c>
      <c r="F79" s="3">
        <f t="shared" si="66"/>
        <v>9.4499999999999993</v>
      </c>
      <c r="G79" s="3">
        <f t="shared" si="66"/>
        <v>0.1</v>
      </c>
      <c r="I79" s="7">
        <f t="shared" si="67"/>
        <v>0.2045454545454547</v>
      </c>
      <c r="J79" s="7">
        <f t="shared" si="67"/>
        <v>0.16666666666666663</v>
      </c>
      <c r="L79" s="3" t="s">
        <v>34</v>
      </c>
      <c r="M79" s="3" t="s">
        <v>37</v>
      </c>
      <c r="N79" s="3">
        <f t="shared" si="71"/>
        <v>12.22</v>
      </c>
      <c r="O79" s="3">
        <f t="shared" si="72"/>
        <v>0.13</v>
      </c>
      <c r="Q79" s="3">
        <f t="shared" si="73"/>
        <v>9.4499999999999993</v>
      </c>
      <c r="R79" s="3">
        <f t="shared" si="74"/>
        <v>0.1</v>
      </c>
      <c r="T79" s="7">
        <f t="shared" si="68"/>
        <v>0.22667757774140762</v>
      </c>
      <c r="U79" s="7">
        <f t="shared" si="69"/>
        <v>0.23076923076923073</v>
      </c>
      <c r="W79" s="3" t="s">
        <v>34</v>
      </c>
      <c r="X79" s="3" t="s">
        <v>37</v>
      </c>
      <c r="Y79" s="3">
        <f t="shared" si="75"/>
        <v>12.65</v>
      </c>
      <c r="Z79" s="3">
        <f t="shared" si="76"/>
        <v>0.14000000000000001</v>
      </c>
      <c r="AB79" s="3" t="s">
        <v>34</v>
      </c>
      <c r="AC79" s="3" t="s">
        <v>37</v>
      </c>
      <c r="AD79" s="3">
        <f t="shared" si="77"/>
        <v>13.05</v>
      </c>
      <c r="AE79" s="3">
        <f t="shared" si="78"/>
        <v>0.14000000000000001</v>
      </c>
      <c r="AG79" s="3" t="s">
        <v>34</v>
      </c>
      <c r="AH79" s="3" t="s">
        <v>37</v>
      </c>
      <c r="AI79" s="3">
        <f t="shared" si="79"/>
        <v>13.69</v>
      </c>
      <c r="AJ79" s="3">
        <f t="shared" si="80"/>
        <v>0.15</v>
      </c>
    </row>
    <row r="80" spans="1:36" x14ac:dyDescent="0.25">
      <c r="A80" s="3" t="s">
        <v>34</v>
      </c>
      <c r="B80" s="3" t="s">
        <v>9</v>
      </c>
      <c r="C80" s="3">
        <f t="shared" si="65"/>
        <v>14.96</v>
      </c>
      <c r="D80" s="3">
        <f t="shared" si="65"/>
        <v>0.14000000000000001</v>
      </c>
      <c r="F80" s="3">
        <f t="shared" si="66"/>
        <v>11.9</v>
      </c>
      <c r="G80" s="3">
        <f t="shared" si="66"/>
        <v>0.11</v>
      </c>
      <c r="I80" s="7">
        <f t="shared" si="67"/>
        <v>0.20454545454545459</v>
      </c>
      <c r="J80" s="7">
        <f t="shared" si="67"/>
        <v>0.2142857142857143</v>
      </c>
      <c r="L80" s="3" t="s">
        <v>34</v>
      </c>
      <c r="M80" s="3" t="s">
        <v>9</v>
      </c>
      <c r="N80" s="3">
        <f t="shared" si="71"/>
        <v>15.379999999999999</v>
      </c>
      <c r="O80" s="3">
        <f t="shared" si="72"/>
        <v>0.15000000000000002</v>
      </c>
      <c r="Q80" s="3">
        <f t="shared" si="73"/>
        <v>11.9</v>
      </c>
      <c r="R80" s="3">
        <f t="shared" si="74"/>
        <v>0.11</v>
      </c>
      <c r="T80" s="7">
        <f t="shared" si="68"/>
        <v>0.22626788036410916</v>
      </c>
      <c r="U80" s="7">
        <f t="shared" si="69"/>
        <v>0.26666666666666672</v>
      </c>
      <c r="W80" s="3" t="s">
        <v>34</v>
      </c>
      <c r="X80" s="3" t="s">
        <v>9</v>
      </c>
      <c r="Y80" s="3">
        <f t="shared" si="75"/>
        <v>15.92</v>
      </c>
      <c r="Z80" s="3">
        <f t="shared" si="76"/>
        <v>0.16</v>
      </c>
      <c r="AB80" s="3" t="s">
        <v>34</v>
      </c>
      <c r="AC80" s="3" t="s">
        <v>9</v>
      </c>
      <c r="AD80" s="3">
        <f t="shared" si="77"/>
        <v>16.43</v>
      </c>
      <c r="AE80" s="3">
        <f t="shared" si="78"/>
        <v>0.17</v>
      </c>
      <c r="AG80" s="3" t="s">
        <v>34</v>
      </c>
      <c r="AH80" s="3" t="s">
        <v>9</v>
      </c>
      <c r="AI80" s="3">
        <f t="shared" si="79"/>
        <v>17.239999999999998</v>
      </c>
      <c r="AJ80" s="3">
        <f t="shared" si="80"/>
        <v>0.18</v>
      </c>
    </row>
    <row r="81" spans="1:36" x14ac:dyDescent="0.25">
      <c r="A81" s="3" t="s">
        <v>34</v>
      </c>
      <c r="B81" s="4" t="s">
        <v>3</v>
      </c>
      <c r="C81" s="3">
        <f t="shared" si="65"/>
        <v>11</v>
      </c>
      <c r="D81" s="3">
        <f t="shared" si="65"/>
        <v>0.11</v>
      </c>
      <c r="F81" s="3">
        <f t="shared" si="66"/>
        <v>8.75</v>
      </c>
      <c r="G81" s="3">
        <f t="shared" si="66"/>
        <v>0.09</v>
      </c>
      <c r="I81" s="7">
        <f t="shared" si="67"/>
        <v>0.20454545454545459</v>
      </c>
      <c r="J81" s="7">
        <f t="shared" si="67"/>
        <v>0.18181818181818188</v>
      </c>
      <c r="L81" s="3" t="s">
        <v>34</v>
      </c>
      <c r="M81" s="4" t="s">
        <v>3</v>
      </c>
      <c r="N81" s="3">
        <f t="shared" si="71"/>
        <v>11.31</v>
      </c>
      <c r="O81" s="3">
        <f t="shared" si="72"/>
        <v>0.12</v>
      </c>
      <c r="Q81" s="3">
        <f t="shared" si="73"/>
        <v>8.75</v>
      </c>
      <c r="R81" s="3">
        <f t="shared" si="74"/>
        <v>0.09</v>
      </c>
      <c r="T81" s="7">
        <f t="shared" si="68"/>
        <v>0.22634836427939875</v>
      </c>
      <c r="U81" s="7">
        <f t="shared" si="69"/>
        <v>0.25</v>
      </c>
      <c r="W81" s="3" t="s">
        <v>34</v>
      </c>
      <c r="X81" s="4" t="s">
        <v>3</v>
      </c>
      <c r="Y81" s="3">
        <f t="shared" si="75"/>
        <v>11.709999999999999</v>
      </c>
      <c r="Z81" s="3">
        <f t="shared" si="76"/>
        <v>0.13</v>
      </c>
      <c r="AB81" s="3" t="s">
        <v>34</v>
      </c>
      <c r="AC81" s="4" t="s">
        <v>3</v>
      </c>
      <c r="AD81" s="3">
        <f t="shared" si="77"/>
        <v>12.08</v>
      </c>
      <c r="AE81" s="3">
        <f t="shared" si="78"/>
        <v>0.13</v>
      </c>
      <c r="AG81" s="3" t="s">
        <v>34</v>
      </c>
      <c r="AH81" s="4" t="s">
        <v>3</v>
      </c>
      <c r="AI81" s="3">
        <f t="shared" si="79"/>
        <v>12.67</v>
      </c>
      <c r="AJ81" s="3">
        <f t="shared" si="80"/>
        <v>0.14000000000000001</v>
      </c>
    </row>
    <row r="82" spans="1:36" x14ac:dyDescent="0.25">
      <c r="A82" s="3" t="s">
        <v>34</v>
      </c>
      <c r="B82" s="3" t="s">
        <v>11</v>
      </c>
      <c r="C82" s="3">
        <f t="shared" si="65"/>
        <v>15.4</v>
      </c>
      <c r="D82" s="3">
        <f t="shared" si="65"/>
        <v>0.15</v>
      </c>
      <c r="F82" s="3">
        <f t="shared" si="66"/>
        <v>12.25</v>
      </c>
      <c r="G82" s="3">
        <f t="shared" si="66"/>
        <v>0.12</v>
      </c>
      <c r="I82" s="7">
        <f t="shared" si="67"/>
        <v>0.20454545454545459</v>
      </c>
      <c r="J82" s="7">
        <f t="shared" si="67"/>
        <v>0.19999999999999996</v>
      </c>
      <c r="L82" s="3" t="s">
        <v>34</v>
      </c>
      <c r="M82" s="3" t="s">
        <v>11</v>
      </c>
      <c r="N82" s="3">
        <f t="shared" si="71"/>
        <v>15.84</v>
      </c>
      <c r="O82" s="3">
        <f t="shared" si="72"/>
        <v>0.16</v>
      </c>
      <c r="Q82" s="3">
        <f t="shared" si="73"/>
        <v>12.25</v>
      </c>
      <c r="R82" s="3">
        <f t="shared" si="74"/>
        <v>0.12</v>
      </c>
      <c r="T82" s="7">
        <f t="shared" si="68"/>
        <v>0.22664141414141414</v>
      </c>
      <c r="U82" s="7">
        <f t="shared" si="69"/>
        <v>0.25</v>
      </c>
      <c r="W82" s="3" t="s">
        <v>34</v>
      </c>
      <c r="X82" s="3" t="s">
        <v>11</v>
      </c>
      <c r="Y82" s="3">
        <f t="shared" si="75"/>
        <v>16.400000000000002</v>
      </c>
      <c r="Z82" s="3">
        <f t="shared" si="76"/>
        <v>0.17</v>
      </c>
      <c r="AB82" s="3" t="s">
        <v>34</v>
      </c>
      <c r="AC82" s="3" t="s">
        <v>11</v>
      </c>
      <c r="AD82" s="3">
        <f t="shared" si="77"/>
        <v>16.920000000000002</v>
      </c>
      <c r="AE82" s="3">
        <f t="shared" si="78"/>
        <v>0.18</v>
      </c>
      <c r="AG82" s="3" t="s">
        <v>34</v>
      </c>
      <c r="AH82" s="3" t="s">
        <v>11</v>
      </c>
      <c r="AI82" s="3">
        <f t="shared" si="79"/>
        <v>17.75</v>
      </c>
      <c r="AJ82" s="3">
        <f t="shared" si="80"/>
        <v>0.19</v>
      </c>
    </row>
    <row r="83" spans="1:36" x14ac:dyDescent="0.25">
      <c r="A83" s="3" t="s">
        <v>3</v>
      </c>
      <c r="B83" s="3" t="s">
        <v>35</v>
      </c>
      <c r="C83" s="3">
        <f t="shared" si="65"/>
        <v>10.119999999999999</v>
      </c>
      <c r="D83" s="3">
        <f t="shared" si="65"/>
        <v>0.08</v>
      </c>
      <c r="F83" s="3">
        <f t="shared" si="66"/>
        <v>8.0500000000000007</v>
      </c>
      <c r="G83" s="3">
        <f t="shared" si="66"/>
        <v>0.06</v>
      </c>
      <c r="I83" s="7">
        <f t="shared" si="67"/>
        <v>0.20454545454545436</v>
      </c>
      <c r="J83" s="7">
        <f t="shared" si="67"/>
        <v>0.25</v>
      </c>
      <c r="L83" s="3" t="s">
        <v>3</v>
      </c>
      <c r="M83" s="3" t="s">
        <v>35</v>
      </c>
      <c r="N83" s="3">
        <f t="shared" si="71"/>
        <v>10.41</v>
      </c>
      <c r="O83" s="3">
        <f t="shared" si="72"/>
        <v>0.09</v>
      </c>
      <c r="Q83" s="3">
        <f t="shared" si="73"/>
        <v>8.0500000000000007</v>
      </c>
      <c r="R83" s="3">
        <f t="shared" si="74"/>
        <v>0.06</v>
      </c>
      <c r="T83" s="7">
        <f t="shared" si="68"/>
        <v>0.22670509125840532</v>
      </c>
      <c r="U83" s="7">
        <f t="shared" si="69"/>
        <v>0.33333333333333337</v>
      </c>
      <c r="W83" s="3" t="s">
        <v>3</v>
      </c>
      <c r="X83" s="3" t="s">
        <v>35</v>
      </c>
      <c r="Y83" s="3">
        <f t="shared" si="75"/>
        <v>10.78</v>
      </c>
      <c r="Z83" s="3">
        <f t="shared" si="76"/>
        <v>9.9999999999999992E-2</v>
      </c>
      <c r="AB83" s="3" t="s">
        <v>3</v>
      </c>
      <c r="AC83" s="3" t="s">
        <v>35</v>
      </c>
      <c r="AD83" s="3">
        <f t="shared" si="77"/>
        <v>11.12</v>
      </c>
      <c r="AE83" s="3">
        <f t="shared" si="78"/>
        <v>0.1</v>
      </c>
      <c r="AG83" s="3" t="s">
        <v>3</v>
      </c>
      <c r="AH83" s="3" t="s">
        <v>35</v>
      </c>
      <c r="AI83" s="3">
        <f t="shared" si="79"/>
        <v>11.66</v>
      </c>
      <c r="AJ83" s="3">
        <f t="shared" si="80"/>
        <v>0.1</v>
      </c>
    </row>
    <row r="84" spans="1:36" x14ac:dyDescent="0.25">
      <c r="A84" s="3" t="s">
        <v>3</v>
      </c>
      <c r="B84" s="3" t="s">
        <v>36</v>
      </c>
      <c r="C84" s="3">
        <f t="shared" si="65"/>
        <v>14.52</v>
      </c>
      <c r="D84" s="3">
        <f t="shared" si="65"/>
        <v>0.13</v>
      </c>
      <c r="F84" s="3">
        <f t="shared" si="66"/>
        <v>11.55</v>
      </c>
      <c r="G84" s="3">
        <f t="shared" si="66"/>
        <v>0.11</v>
      </c>
      <c r="I84" s="7">
        <f t="shared" si="67"/>
        <v>0.20454545454545447</v>
      </c>
      <c r="J84" s="7">
        <f t="shared" si="67"/>
        <v>0.15384615384615385</v>
      </c>
      <c r="L84" s="3" t="s">
        <v>3</v>
      </c>
      <c r="M84" s="3" t="s">
        <v>36</v>
      </c>
      <c r="N84" s="3">
        <f t="shared" si="71"/>
        <v>14.93</v>
      </c>
      <c r="O84" s="3">
        <f t="shared" si="72"/>
        <v>0.14000000000000001</v>
      </c>
      <c r="Q84" s="3">
        <f t="shared" si="73"/>
        <v>11.55</v>
      </c>
      <c r="R84" s="3">
        <f t="shared" si="74"/>
        <v>0.11</v>
      </c>
      <c r="T84" s="7">
        <f t="shared" si="68"/>
        <v>0.2263898191560616</v>
      </c>
      <c r="U84" s="7">
        <f t="shared" si="69"/>
        <v>0.2142857142857143</v>
      </c>
      <c r="W84" s="3" t="s">
        <v>3</v>
      </c>
      <c r="X84" s="3" t="s">
        <v>36</v>
      </c>
      <c r="Y84" s="3">
        <f t="shared" si="75"/>
        <v>15.459999999999999</v>
      </c>
      <c r="Z84" s="3">
        <f t="shared" si="76"/>
        <v>0.15000000000000002</v>
      </c>
      <c r="AB84" s="3" t="s">
        <v>3</v>
      </c>
      <c r="AC84" s="3" t="s">
        <v>36</v>
      </c>
      <c r="AD84" s="3">
        <f t="shared" si="77"/>
        <v>15.95</v>
      </c>
      <c r="AE84" s="3">
        <f t="shared" si="78"/>
        <v>0.15</v>
      </c>
      <c r="AG84" s="3" t="s">
        <v>3</v>
      </c>
      <c r="AH84" s="3" t="s">
        <v>36</v>
      </c>
      <c r="AI84" s="3">
        <f t="shared" si="79"/>
        <v>16.73</v>
      </c>
      <c r="AJ84" s="3">
        <f t="shared" si="80"/>
        <v>0.16</v>
      </c>
    </row>
    <row r="85" spans="1:36" x14ac:dyDescent="0.25">
      <c r="A85" s="3" t="s">
        <v>3</v>
      </c>
      <c r="B85" s="3" t="s">
        <v>37</v>
      </c>
      <c r="C85" s="3">
        <f t="shared" si="65"/>
        <v>14.96</v>
      </c>
      <c r="D85" s="3">
        <f t="shared" si="65"/>
        <v>0.14000000000000001</v>
      </c>
      <c r="F85" s="3">
        <f t="shared" si="66"/>
        <v>11.9</v>
      </c>
      <c r="G85" s="3">
        <f t="shared" si="66"/>
        <v>0.11</v>
      </c>
      <c r="I85" s="7">
        <f t="shared" ref="I85:I102" si="81">1-(F85/C85)</f>
        <v>0.20454545454545459</v>
      </c>
      <c r="J85" s="7">
        <f t="shared" ref="J85:J102" si="82">1-(G85/D85)</f>
        <v>0.2142857142857143</v>
      </c>
      <c r="L85" s="3" t="s">
        <v>3</v>
      </c>
      <c r="M85" s="3" t="s">
        <v>37</v>
      </c>
      <c r="N85" s="3">
        <f t="shared" si="71"/>
        <v>15.379999999999999</v>
      </c>
      <c r="O85" s="3">
        <f t="shared" si="72"/>
        <v>0.15000000000000002</v>
      </c>
      <c r="Q85" s="3">
        <f t="shared" si="73"/>
        <v>11.9</v>
      </c>
      <c r="R85" s="3">
        <f t="shared" si="74"/>
        <v>0.11</v>
      </c>
      <c r="T85" s="7">
        <f t="shared" si="68"/>
        <v>0.22626788036410916</v>
      </c>
      <c r="U85" s="7">
        <f t="shared" si="69"/>
        <v>0.26666666666666672</v>
      </c>
      <c r="W85" s="3" t="s">
        <v>3</v>
      </c>
      <c r="X85" s="3" t="s">
        <v>37</v>
      </c>
      <c r="Y85" s="3">
        <f t="shared" si="75"/>
        <v>15.92</v>
      </c>
      <c r="Z85" s="3">
        <f t="shared" si="76"/>
        <v>0.16</v>
      </c>
      <c r="AB85" s="3" t="s">
        <v>3</v>
      </c>
      <c r="AC85" s="3" t="s">
        <v>37</v>
      </c>
      <c r="AD85" s="3">
        <f t="shared" si="77"/>
        <v>16.43</v>
      </c>
      <c r="AE85" s="3">
        <f t="shared" si="78"/>
        <v>0.17</v>
      </c>
      <c r="AG85" s="3" t="s">
        <v>3</v>
      </c>
      <c r="AH85" s="3" t="s">
        <v>37</v>
      </c>
      <c r="AI85" s="3">
        <f t="shared" si="79"/>
        <v>17.239999999999998</v>
      </c>
      <c r="AJ85" s="3">
        <f t="shared" si="80"/>
        <v>0.18</v>
      </c>
    </row>
    <row r="86" spans="1:36" x14ac:dyDescent="0.25">
      <c r="A86" s="3" t="s">
        <v>3</v>
      </c>
      <c r="B86" s="3" t="s">
        <v>9</v>
      </c>
      <c r="C86" s="3">
        <f t="shared" si="65"/>
        <v>11</v>
      </c>
      <c r="D86" s="3">
        <f t="shared" si="65"/>
        <v>0.11</v>
      </c>
      <c r="F86" s="3">
        <f t="shared" si="66"/>
        <v>8.75</v>
      </c>
      <c r="G86" s="3">
        <f t="shared" si="66"/>
        <v>0.09</v>
      </c>
      <c r="I86" s="7">
        <f t="shared" si="81"/>
        <v>0.20454545454545459</v>
      </c>
      <c r="J86" s="7">
        <f t="shared" si="82"/>
        <v>0.18181818181818188</v>
      </c>
      <c r="L86" s="3" t="s">
        <v>3</v>
      </c>
      <c r="M86" s="3" t="s">
        <v>9</v>
      </c>
      <c r="N86" s="3">
        <f t="shared" si="71"/>
        <v>11.31</v>
      </c>
      <c r="O86" s="3">
        <f t="shared" si="72"/>
        <v>0.12</v>
      </c>
      <c r="Q86" s="3">
        <f t="shared" si="73"/>
        <v>8.75</v>
      </c>
      <c r="R86" s="3">
        <f t="shared" si="74"/>
        <v>0.09</v>
      </c>
      <c r="T86" s="7">
        <f t="shared" si="68"/>
        <v>0.22634836427939875</v>
      </c>
      <c r="U86" s="7">
        <f t="shared" si="69"/>
        <v>0.25</v>
      </c>
      <c r="W86" s="3" t="s">
        <v>3</v>
      </c>
      <c r="X86" s="3" t="s">
        <v>9</v>
      </c>
      <c r="Y86" s="3">
        <f t="shared" si="75"/>
        <v>11.709999999999999</v>
      </c>
      <c r="Z86" s="3">
        <f t="shared" si="76"/>
        <v>0.13</v>
      </c>
      <c r="AB86" s="3" t="s">
        <v>3</v>
      </c>
      <c r="AC86" s="3" t="s">
        <v>9</v>
      </c>
      <c r="AD86" s="3">
        <f t="shared" si="77"/>
        <v>12.08</v>
      </c>
      <c r="AE86" s="3">
        <f t="shared" si="78"/>
        <v>0.13</v>
      </c>
      <c r="AG86" s="3" t="s">
        <v>3</v>
      </c>
      <c r="AH86" s="3" t="s">
        <v>9</v>
      </c>
      <c r="AI86" s="3">
        <f t="shared" si="79"/>
        <v>12.67</v>
      </c>
      <c r="AJ86" s="3">
        <f t="shared" si="80"/>
        <v>0.14000000000000001</v>
      </c>
    </row>
    <row r="87" spans="1:36" x14ac:dyDescent="0.25">
      <c r="A87" s="3" t="s">
        <v>37</v>
      </c>
      <c r="B87" s="3" t="s">
        <v>35</v>
      </c>
      <c r="C87" s="3">
        <f t="shared" si="65"/>
        <v>11.88</v>
      </c>
      <c r="D87" s="3">
        <f t="shared" si="65"/>
        <v>0.12</v>
      </c>
      <c r="F87" s="3">
        <f t="shared" si="66"/>
        <v>9.4499999999999993</v>
      </c>
      <c r="G87" s="3">
        <f t="shared" si="66"/>
        <v>0.1</v>
      </c>
      <c r="I87" s="7">
        <f t="shared" si="81"/>
        <v>0.2045454545454547</v>
      </c>
      <c r="J87" s="7">
        <f t="shared" si="82"/>
        <v>0.16666666666666663</v>
      </c>
      <c r="L87" s="3" t="s">
        <v>37</v>
      </c>
      <c r="M87" s="3" t="s">
        <v>35</v>
      </c>
      <c r="N87" s="3">
        <f t="shared" si="71"/>
        <v>12.22</v>
      </c>
      <c r="O87" s="3">
        <f t="shared" si="72"/>
        <v>0.13</v>
      </c>
      <c r="Q87" s="3">
        <f t="shared" si="73"/>
        <v>9.4499999999999993</v>
      </c>
      <c r="R87" s="3">
        <f t="shared" si="74"/>
        <v>0.1</v>
      </c>
      <c r="T87" s="7">
        <f t="shared" si="68"/>
        <v>0.22667757774140762</v>
      </c>
      <c r="U87" s="7">
        <f t="shared" si="69"/>
        <v>0.23076923076923073</v>
      </c>
      <c r="W87" s="3" t="s">
        <v>37</v>
      </c>
      <c r="X87" s="3" t="s">
        <v>35</v>
      </c>
      <c r="Y87" s="3">
        <f t="shared" si="75"/>
        <v>12.65</v>
      </c>
      <c r="Z87" s="3">
        <f t="shared" si="76"/>
        <v>0.14000000000000001</v>
      </c>
      <c r="AB87" s="3" t="s">
        <v>37</v>
      </c>
      <c r="AC87" s="3" t="s">
        <v>35</v>
      </c>
      <c r="AD87" s="3">
        <f t="shared" si="77"/>
        <v>13.05</v>
      </c>
      <c r="AE87" s="3">
        <f t="shared" si="78"/>
        <v>0.14000000000000001</v>
      </c>
      <c r="AG87" s="3" t="s">
        <v>37</v>
      </c>
      <c r="AH87" s="3" t="s">
        <v>35</v>
      </c>
      <c r="AI87" s="3">
        <f t="shared" si="79"/>
        <v>13.69</v>
      </c>
      <c r="AJ87" s="3">
        <f t="shared" si="80"/>
        <v>0.15</v>
      </c>
    </row>
    <row r="88" spans="1:36" x14ac:dyDescent="0.25">
      <c r="A88" s="3" t="s">
        <v>37</v>
      </c>
      <c r="B88" s="3" t="s">
        <v>36</v>
      </c>
      <c r="C88" s="3">
        <f t="shared" si="65"/>
        <v>11</v>
      </c>
      <c r="D88" s="3">
        <f t="shared" si="65"/>
        <v>0.11</v>
      </c>
      <c r="F88" s="3">
        <f t="shared" si="66"/>
        <v>8.75</v>
      </c>
      <c r="G88" s="3">
        <f t="shared" si="66"/>
        <v>0.09</v>
      </c>
      <c r="I88" s="7">
        <f t="shared" si="81"/>
        <v>0.20454545454545459</v>
      </c>
      <c r="J88" s="7">
        <f t="shared" si="82"/>
        <v>0.18181818181818188</v>
      </c>
      <c r="L88" s="3" t="s">
        <v>37</v>
      </c>
      <c r="M88" s="3" t="s">
        <v>36</v>
      </c>
      <c r="N88" s="3">
        <f t="shared" si="71"/>
        <v>11.31</v>
      </c>
      <c r="O88" s="3">
        <f t="shared" si="72"/>
        <v>0.12</v>
      </c>
      <c r="Q88" s="3">
        <f t="shared" si="73"/>
        <v>8.75</v>
      </c>
      <c r="R88" s="3">
        <f t="shared" si="74"/>
        <v>0.09</v>
      </c>
      <c r="T88" s="7">
        <f t="shared" si="68"/>
        <v>0.22634836427939875</v>
      </c>
      <c r="U88" s="7">
        <f t="shared" si="69"/>
        <v>0.25</v>
      </c>
      <c r="W88" s="3" t="s">
        <v>37</v>
      </c>
      <c r="X88" s="3" t="s">
        <v>36</v>
      </c>
      <c r="Y88" s="3">
        <f t="shared" si="75"/>
        <v>11.709999999999999</v>
      </c>
      <c r="Z88" s="3">
        <f t="shared" si="76"/>
        <v>0.13</v>
      </c>
      <c r="AB88" s="3" t="s">
        <v>37</v>
      </c>
      <c r="AC88" s="3" t="s">
        <v>36</v>
      </c>
      <c r="AD88" s="3">
        <f t="shared" si="77"/>
        <v>12.08</v>
      </c>
      <c r="AE88" s="3">
        <f t="shared" si="78"/>
        <v>0.13</v>
      </c>
      <c r="AG88" s="3" t="s">
        <v>37</v>
      </c>
      <c r="AH88" s="3" t="s">
        <v>36</v>
      </c>
      <c r="AI88" s="3">
        <f t="shared" si="79"/>
        <v>12.67</v>
      </c>
      <c r="AJ88" s="3">
        <f t="shared" si="80"/>
        <v>0.14000000000000001</v>
      </c>
    </row>
    <row r="89" spans="1:36" x14ac:dyDescent="0.25">
      <c r="A89" s="3" t="s">
        <v>37</v>
      </c>
      <c r="B89" s="3" t="s">
        <v>9</v>
      </c>
      <c r="C89" s="3">
        <f t="shared" si="65"/>
        <v>15.4</v>
      </c>
      <c r="D89" s="3">
        <f t="shared" si="65"/>
        <v>0.15</v>
      </c>
      <c r="F89" s="3">
        <f t="shared" si="66"/>
        <v>12.25</v>
      </c>
      <c r="G89" s="3">
        <f t="shared" si="66"/>
        <v>0.12</v>
      </c>
      <c r="I89" s="7">
        <f t="shared" si="81"/>
        <v>0.20454545454545459</v>
      </c>
      <c r="J89" s="7">
        <f t="shared" si="82"/>
        <v>0.19999999999999996</v>
      </c>
      <c r="L89" s="3" t="s">
        <v>37</v>
      </c>
      <c r="M89" s="3" t="s">
        <v>9</v>
      </c>
      <c r="N89" s="3">
        <f t="shared" si="71"/>
        <v>15.84</v>
      </c>
      <c r="O89" s="3">
        <f t="shared" si="72"/>
        <v>0.16</v>
      </c>
      <c r="Q89" s="3">
        <f t="shared" si="73"/>
        <v>12.25</v>
      </c>
      <c r="R89" s="3">
        <f t="shared" si="74"/>
        <v>0.12</v>
      </c>
      <c r="T89" s="7">
        <f t="shared" si="68"/>
        <v>0.22664141414141414</v>
      </c>
      <c r="U89" s="7">
        <f t="shared" si="69"/>
        <v>0.25</v>
      </c>
      <c r="W89" s="3" t="s">
        <v>37</v>
      </c>
      <c r="X89" s="3" t="s">
        <v>9</v>
      </c>
      <c r="Y89" s="3">
        <f t="shared" si="75"/>
        <v>16.400000000000002</v>
      </c>
      <c r="Z89" s="3">
        <f t="shared" si="76"/>
        <v>0.17</v>
      </c>
      <c r="AB89" s="3" t="s">
        <v>37</v>
      </c>
      <c r="AC89" s="3" t="s">
        <v>9</v>
      </c>
      <c r="AD89" s="3">
        <f t="shared" si="77"/>
        <v>16.920000000000002</v>
      </c>
      <c r="AE89" s="3">
        <f t="shared" si="78"/>
        <v>0.18</v>
      </c>
      <c r="AG89" s="3" t="s">
        <v>37</v>
      </c>
      <c r="AH89" s="3" t="s">
        <v>9</v>
      </c>
      <c r="AI89" s="3">
        <f t="shared" si="79"/>
        <v>17.75</v>
      </c>
      <c r="AJ89" s="3">
        <f t="shared" si="80"/>
        <v>0.19</v>
      </c>
    </row>
    <row r="90" spans="1:36" x14ac:dyDescent="0.25">
      <c r="A90" s="3" t="s">
        <v>11</v>
      </c>
      <c r="B90" s="3" t="s">
        <v>35</v>
      </c>
      <c r="C90" s="3">
        <f t="shared" si="65"/>
        <v>15.4</v>
      </c>
      <c r="D90" s="3">
        <f t="shared" si="65"/>
        <v>0.15</v>
      </c>
      <c r="F90" s="3">
        <f t="shared" si="66"/>
        <v>12.25</v>
      </c>
      <c r="G90" s="3">
        <f t="shared" si="66"/>
        <v>0.12</v>
      </c>
      <c r="I90" s="7">
        <f t="shared" si="81"/>
        <v>0.20454545454545459</v>
      </c>
      <c r="J90" s="7">
        <f t="shared" si="82"/>
        <v>0.19999999999999996</v>
      </c>
      <c r="L90" s="3" t="s">
        <v>11</v>
      </c>
      <c r="M90" s="3" t="s">
        <v>35</v>
      </c>
      <c r="N90" s="3">
        <f t="shared" si="71"/>
        <v>15.84</v>
      </c>
      <c r="O90" s="3">
        <f t="shared" si="72"/>
        <v>0.16</v>
      </c>
      <c r="Q90" s="3">
        <f t="shared" si="73"/>
        <v>12.25</v>
      </c>
      <c r="R90" s="3">
        <f t="shared" si="74"/>
        <v>0.12</v>
      </c>
      <c r="T90" s="7">
        <f t="shared" si="68"/>
        <v>0.22664141414141414</v>
      </c>
      <c r="U90" s="7">
        <f t="shared" si="69"/>
        <v>0.25</v>
      </c>
      <c r="W90" s="3" t="s">
        <v>11</v>
      </c>
      <c r="X90" s="3" t="s">
        <v>35</v>
      </c>
      <c r="Y90" s="3">
        <f t="shared" si="75"/>
        <v>16.400000000000002</v>
      </c>
      <c r="Z90" s="3">
        <f t="shared" si="76"/>
        <v>0.17</v>
      </c>
      <c r="AB90" s="3" t="s">
        <v>11</v>
      </c>
      <c r="AC90" s="3" t="s">
        <v>35</v>
      </c>
      <c r="AD90" s="3">
        <f t="shared" si="77"/>
        <v>16.920000000000002</v>
      </c>
      <c r="AE90" s="3">
        <f t="shared" si="78"/>
        <v>0.18</v>
      </c>
      <c r="AG90" s="3" t="s">
        <v>11</v>
      </c>
      <c r="AH90" s="3" t="s">
        <v>35</v>
      </c>
      <c r="AI90" s="3">
        <f t="shared" si="79"/>
        <v>17.75</v>
      </c>
      <c r="AJ90" s="3">
        <f t="shared" si="80"/>
        <v>0.19</v>
      </c>
    </row>
    <row r="91" spans="1:36" x14ac:dyDescent="0.25">
      <c r="A91" s="3" t="s">
        <v>11</v>
      </c>
      <c r="B91" s="3" t="s">
        <v>36</v>
      </c>
      <c r="C91" s="3">
        <f t="shared" si="65"/>
        <v>15.4</v>
      </c>
      <c r="D91" s="3">
        <f t="shared" si="65"/>
        <v>0.15</v>
      </c>
      <c r="F91" s="3">
        <f t="shared" si="66"/>
        <v>12.25</v>
      </c>
      <c r="G91" s="3">
        <f t="shared" si="66"/>
        <v>0.12</v>
      </c>
      <c r="I91" s="7">
        <f t="shared" si="81"/>
        <v>0.20454545454545459</v>
      </c>
      <c r="J91" s="7">
        <f t="shared" si="82"/>
        <v>0.19999999999999996</v>
      </c>
      <c r="L91" s="3" t="s">
        <v>11</v>
      </c>
      <c r="M91" s="3" t="s">
        <v>36</v>
      </c>
      <c r="N91" s="3">
        <f t="shared" si="71"/>
        <v>15.84</v>
      </c>
      <c r="O91" s="3">
        <f t="shared" si="72"/>
        <v>0.16</v>
      </c>
      <c r="Q91" s="3">
        <f t="shared" si="73"/>
        <v>12.25</v>
      </c>
      <c r="R91" s="3">
        <f t="shared" si="74"/>
        <v>0.12</v>
      </c>
      <c r="T91" s="7">
        <f t="shared" si="68"/>
        <v>0.22664141414141414</v>
      </c>
      <c r="U91" s="7">
        <f t="shared" si="69"/>
        <v>0.25</v>
      </c>
      <c r="W91" s="3" t="s">
        <v>11</v>
      </c>
      <c r="X91" s="3" t="s">
        <v>36</v>
      </c>
      <c r="Y91" s="3">
        <f t="shared" si="75"/>
        <v>16.400000000000002</v>
      </c>
      <c r="Z91" s="3">
        <f t="shared" si="76"/>
        <v>0.17</v>
      </c>
      <c r="AB91" s="3" t="s">
        <v>11</v>
      </c>
      <c r="AC91" s="3" t="s">
        <v>36</v>
      </c>
      <c r="AD91" s="3">
        <f t="shared" si="77"/>
        <v>16.920000000000002</v>
      </c>
      <c r="AE91" s="3">
        <f t="shared" si="78"/>
        <v>0.18</v>
      </c>
      <c r="AG91" s="3" t="s">
        <v>11</v>
      </c>
      <c r="AH91" s="3" t="s">
        <v>36</v>
      </c>
      <c r="AI91" s="3">
        <f t="shared" si="79"/>
        <v>17.75</v>
      </c>
      <c r="AJ91" s="3">
        <f t="shared" si="80"/>
        <v>0.19</v>
      </c>
    </row>
    <row r="92" spans="1:36" x14ac:dyDescent="0.25">
      <c r="A92" s="3" t="s">
        <v>11</v>
      </c>
      <c r="B92" s="3" t="s">
        <v>3</v>
      </c>
      <c r="C92" s="3">
        <f t="shared" si="65"/>
        <v>11</v>
      </c>
      <c r="D92" s="3">
        <f t="shared" si="65"/>
        <v>0.11</v>
      </c>
      <c r="F92" s="3">
        <f t="shared" si="66"/>
        <v>8.75</v>
      </c>
      <c r="G92" s="3">
        <f t="shared" si="66"/>
        <v>0.09</v>
      </c>
      <c r="I92" s="7">
        <f t="shared" si="81"/>
        <v>0.20454545454545459</v>
      </c>
      <c r="J92" s="7">
        <f t="shared" si="82"/>
        <v>0.18181818181818188</v>
      </c>
      <c r="L92" s="3" t="s">
        <v>11</v>
      </c>
      <c r="M92" s="3" t="s">
        <v>3</v>
      </c>
      <c r="N92" s="3">
        <f t="shared" si="71"/>
        <v>11.31</v>
      </c>
      <c r="O92" s="3">
        <f t="shared" si="72"/>
        <v>0.12</v>
      </c>
      <c r="Q92" s="3">
        <f t="shared" si="73"/>
        <v>8.75</v>
      </c>
      <c r="R92" s="3">
        <f t="shared" si="74"/>
        <v>0.09</v>
      </c>
      <c r="T92" s="7">
        <f t="shared" si="68"/>
        <v>0.22634836427939875</v>
      </c>
      <c r="U92" s="7">
        <f t="shared" si="69"/>
        <v>0.25</v>
      </c>
      <c r="W92" s="3" t="s">
        <v>11</v>
      </c>
      <c r="X92" s="3" t="s">
        <v>3</v>
      </c>
      <c r="Y92" s="3">
        <f t="shared" si="75"/>
        <v>11.709999999999999</v>
      </c>
      <c r="Z92" s="3">
        <f t="shared" si="76"/>
        <v>0.13</v>
      </c>
      <c r="AB92" s="3" t="s">
        <v>11</v>
      </c>
      <c r="AC92" s="3" t="s">
        <v>3</v>
      </c>
      <c r="AD92" s="3">
        <f t="shared" si="77"/>
        <v>12.08</v>
      </c>
      <c r="AE92" s="3">
        <f t="shared" si="78"/>
        <v>0.13</v>
      </c>
      <c r="AG92" s="3" t="s">
        <v>11</v>
      </c>
      <c r="AH92" s="3" t="s">
        <v>3</v>
      </c>
      <c r="AI92" s="3">
        <f t="shared" si="79"/>
        <v>12.67</v>
      </c>
      <c r="AJ92" s="3">
        <f t="shared" si="80"/>
        <v>0.14000000000000001</v>
      </c>
    </row>
    <row r="93" spans="1:36" x14ac:dyDescent="0.25">
      <c r="A93" s="3" t="s">
        <v>11</v>
      </c>
      <c r="B93" s="3" t="s">
        <v>9</v>
      </c>
      <c r="C93" s="3">
        <f t="shared" si="65"/>
        <v>11</v>
      </c>
      <c r="D93" s="3">
        <f t="shared" si="65"/>
        <v>0.11</v>
      </c>
      <c r="F93" s="3">
        <f t="shared" si="66"/>
        <v>8.75</v>
      </c>
      <c r="G93" s="3">
        <f t="shared" si="66"/>
        <v>0.09</v>
      </c>
      <c r="I93" s="7">
        <f t="shared" si="81"/>
        <v>0.20454545454545459</v>
      </c>
      <c r="J93" s="7">
        <f t="shared" si="82"/>
        <v>0.18181818181818188</v>
      </c>
      <c r="L93" s="3" t="s">
        <v>11</v>
      </c>
      <c r="M93" s="3" t="s">
        <v>9</v>
      </c>
      <c r="N93" s="3">
        <f t="shared" si="71"/>
        <v>11.31</v>
      </c>
      <c r="O93" s="3">
        <f t="shared" si="72"/>
        <v>0.12</v>
      </c>
      <c r="Q93" s="3">
        <f t="shared" si="73"/>
        <v>8.75</v>
      </c>
      <c r="R93" s="3">
        <f t="shared" si="74"/>
        <v>0.09</v>
      </c>
      <c r="T93" s="7">
        <f t="shared" si="68"/>
        <v>0.22634836427939875</v>
      </c>
      <c r="U93" s="7">
        <f t="shared" si="69"/>
        <v>0.25</v>
      </c>
      <c r="W93" s="3" t="s">
        <v>11</v>
      </c>
      <c r="X93" s="3" t="s">
        <v>9</v>
      </c>
      <c r="Y93" s="3">
        <f t="shared" si="75"/>
        <v>11.709999999999999</v>
      </c>
      <c r="Z93" s="3">
        <f t="shared" si="76"/>
        <v>0.13</v>
      </c>
      <c r="AB93" s="3" t="s">
        <v>11</v>
      </c>
      <c r="AC93" s="3" t="s">
        <v>9</v>
      </c>
      <c r="AD93" s="3">
        <f t="shared" si="77"/>
        <v>12.08</v>
      </c>
      <c r="AE93" s="3">
        <f t="shared" si="78"/>
        <v>0.13</v>
      </c>
      <c r="AG93" s="3" t="s">
        <v>11</v>
      </c>
      <c r="AH93" s="3" t="s">
        <v>9</v>
      </c>
      <c r="AI93" s="3">
        <f t="shared" si="79"/>
        <v>12.67</v>
      </c>
      <c r="AJ93" s="3">
        <f t="shared" si="80"/>
        <v>0.14000000000000001</v>
      </c>
    </row>
    <row r="94" spans="1:36" x14ac:dyDescent="0.25">
      <c r="A94" s="3" t="s">
        <v>11</v>
      </c>
      <c r="B94" s="3" t="s">
        <v>37</v>
      </c>
      <c r="C94" s="3">
        <f t="shared" si="65"/>
        <v>15.4</v>
      </c>
      <c r="D94" s="3">
        <f t="shared" si="65"/>
        <v>0.15</v>
      </c>
      <c r="F94" s="3">
        <f t="shared" si="66"/>
        <v>12.25</v>
      </c>
      <c r="G94" s="3">
        <f t="shared" si="66"/>
        <v>0.12</v>
      </c>
      <c r="I94" s="7">
        <f t="shared" si="81"/>
        <v>0.20454545454545459</v>
      </c>
      <c r="J94" s="7">
        <f t="shared" si="82"/>
        <v>0.19999999999999996</v>
      </c>
      <c r="L94" s="3" t="s">
        <v>11</v>
      </c>
      <c r="M94" s="3" t="s">
        <v>37</v>
      </c>
      <c r="N94" s="3">
        <f t="shared" si="71"/>
        <v>15.84</v>
      </c>
      <c r="O94" s="3">
        <f t="shared" si="72"/>
        <v>0.16</v>
      </c>
      <c r="Q94" s="3">
        <f t="shared" si="73"/>
        <v>12.25</v>
      </c>
      <c r="R94" s="3">
        <f t="shared" si="74"/>
        <v>0.12</v>
      </c>
      <c r="T94" s="7">
        <f t="shared" si="68"/>
        <v>0.22664141414141414</v>
      </c>
      <c r="U94" s="7">
        <f t="shared" si="69"/>
        <v>0.25</v>
      </c>
      <c r="W94" s="3" t="s">
        <v>11</v>
      </c>
      <c r="X94" s="3" t="s">
        <v>37</v>
      </c>
      <c r="Y94" s="3">
        <f t="shared" si="75"/>
        <v>16.400000000000002</v>
      </c>
      <c r="Z94" s="3">
        <f t="shared" si="76"/>
        <v>0.17</v>
      </c>
      <c r="AB94" s="3" t="s">
        <v>11</v>
      </c>
      <c r="AC94" s="3" t="s">
        <v>37</v>
      </c>
      <c r="AD94" s="3">
        <f t="shared" si="77"/>
        <v>16.920000000000002</v>
      </c>
      <c r="AE94" s="3">
        <f t="shared" si="78"/>
        <v>0.18</v>
      </c>
      <c r="AG94" s="3" t="s">
        <v>11</v>
      </c>
      <c r="AH94" s="3" t="s">
        <v>37</v>
      </c>
      <c r="AI94" s="3">
        <f t="shared" si="79"/>
        <v>17.75</v>
      </c>
      <c r="AJ94" s="3">
        <f t="shared" si="80"/>
        <v>0.19</v>
      </c>
    </row>
    <row r="95" spans="1:36" x14ac:dyDescent="0.25">
      <c r="A95" s="3" t="s">
        <v>1</v>
      </c>
      <c r="B95" s="3" t="s">
        <v>35</v>
      </c>
      <c r="C95" s="3">
        <f t="shared" si="65"/>
        <v>11.88</v>
      </c>
      <c r="D95" s="3">
        <f t="shared" si="65"/>
        <v>0.12</v>
      </c>
      <c r="F95" s="3">
        <f t="shared" si="66"/>
        <v>9.4499999999999993</v>
      </c>
      <c r="G95" s="3">
        <f t="shared" si="66"/>
        <v>0.1</v>
      </c>
      <c r="I95" s="7">
        <f t="shared" si="81"/>
        <v>0.2045454545454547</v>
      </c>
      <c r="J95" s="7">
        <f t="shared" si="82"/>
        <v>0.16666666666666663</v>
      </c>
      <c r="L95" s="3" t="s">
        <v>1</v>
      </c>
      <c r="M95" s="3" t="s">
        <v>35</v>
      </c>
      <c r="N95" s="3">
        <f t="shared" si="71"/>
        <v>12.22</v>
      </c>
      <c r="O95" s="3">
        <f t="shared" si="72"/>
        <v>0.13</v>
      </c>
      <c r="Q95" s="3">
        <f t="shared" si="73"/>
        <v>9.4499999999999993</v>
      </c>
      <c r="R95" s="3">
        <f t="shared" si="74"/>
        <v>0.1</v>
      </c>
      <c r="T95" s="7">
        <f t="shared" si="68"/>
        <v>0.22667757774140762</v>
      </c>
      <c r="U95" s="7">
        <f t="shared" si="69"/>
        <v>0.23076923076923073</v>
      </c>
      <c r="W95" s="3" t="s">
        <v>1</v>
      </c>
      <c r="X95" s="3" t="s">
        <v>35</v>
      </c>
      <c r="Y95" s="3">
        <f t="shared" si="75"/>
        <v>12.65</v>
      </c>
      <c r="Z95" s="3">
        <f t="shared" si="76"/>
        <v>0.14000000000000001</v>
      </c>
      <c r="AB95" s="3" t="s">
        <v>1</v>
      </c>
      <c r="AC95" s="3" t="s">
        <v>35</v>
      </c>
      <c r="AD95" s="3">
        <f t="shared" si="77"/>
        <v>13.05</v>
      </c>
      <c r="AE95" s="3">
        <f t="shared" si="78"/>
        <v>0.14000000000000001</v>
      </c>
      <c r="AG95" s="3" t="s">
        <v>1</v>
      </c>
      <c r="AH95" s="3" t="s">
        <v>35</v>
      </c>
      <c r="AI95" s="3">
        <f t="shared" si="79"/>
        <v>13.69</v>
      </c>
      <c r="AJ95" s="3">
        <f t="shared" si="80"/>
        <v>0.15</v>
      </c>
    </row>
    <row r="96" spans="1:36" x14ac:dyDescent="0.25">
      <c r="A96" s="3" t="s">
        <v>1</v>
      </c>
      <c r="B96" s="3" t="s">
        <v>36</v>
      </c>
      <c r="C96" s="3">
        <f t="shared" si="65"/>
        <v>14.96</v>
      </c>
      <c r="D96" s="3">
        <f t="shared" si="65"/>
        <v>0.14000000000000001</v>
      </c>
      <c r="F96" s="3">
        <f t="shared" si="66"/>
        <v>11.9</v>
      </c>
      <c r="G96" s="3">
        <f t="shared" si="66"/>
        <v>0.11</v>
      </c>
      <c r="I96" s="7">
        <f t="shared" si="81"/>
        <v>0.20454545454545459</v>
      </c>
      <c r="J96" s="7">
        <f t="shared" si="82"/>
        <v>0.2142857142857143</v>
      </c>
      <c r="L96" s="3" t="s">
        <v>1</v>
      </c>
      <c r="M96" s="3" t="s">
        <v>36</v>
      </c>
      <c r="N96" s="3">
        <f t="shared" si="71"/>
        <v>15.379999999999999</v>
      </c>
      <c r="O96" s="3">
        <f t="shared" si="72"/>
        <v>0.15000000000000002</v>
      </c>
      <c r="Q96" s="3">
        <f t="shared" si="73"/>
        <v>11.9</v>
      </c>
      <c r="R96" s="3">
        <f t="shared" si="74"/>
        <v>0.11</v>
      </c>
      <c r="T96" s="7">
        <f t="shared" si="68"/>
        <v>0.22626788036410916</v>
      </c>
      <c r="U96" s="7">
        <f t="shared" si="69"/>
        <v>0.26666666666666672</v>
      </c>
      <c r="W96" s="3" t="s">
        <v>1</v>
      </c>
      <c r="X96" s="3" t="s">
        <v>36</v>
      </c>
      <c r="Y96" s="3">
        <f t="shared" si="75"/>
        <v>15.92</v>
      </c>
      <c r="Z96" s="3">
        <f t="shared" si="76"/>
        <v>0.16</v>
      </c>
      <c r="AB96" s="3" t="s">
        <v>1</v>
      </c>
      <c r="AC96" s="3" t="s">
        <v>36</v>
      </c>
      <c r="AD96" s="3">
        <f t="shared" si="77"/>
        <v>16.43</v>
      </c>
      <c r="AE96" s="3">
        <f t="shared" si="78"/>
        <v>0.17</v>
      </c>
      <c r="AG96" s="3" t="s">
        <v>1</v>
      </c>
      <c r="AH96" s="3" t="s">
        <v>36</v>
      </c>
      <c r="AI96" s="3">
        <f t="shared" si="79"/>
        <v>17.239999999999998</v>
      </c>
      <c r="AJ96" s="3">
        <f t="shared" si="80"/>
        <v>0.18</v>
      </c>
    </row>
    <row r="97" spans="1:36" x14ac:dyDescent="0.25">
      <c r="A97" s="3" t="s">
        <v>1</v>
      </c>
      <c r="B97" s="3" t="s">
        <v>3</v>
      </c>
      <c r="C97" s="3">
        <f t="shared" si="65"/>
        <v>10.119999999999999</v>
      </c>
      <c r="D97" s="3">
        <f t="shared" si="65"/>
        <v>0.08</v>
      </c>
      <c r="F97" s="3">
        <f t="shared" si="66"/>
        <v>8.0500000000000007</v>
      </c>
      <c r="G97" s="3">
        <f t="shared" si="66"/>
        <v>0.06</v>
      </c>
      <c r="I97" s="7">
        <f t="shared" si="81"/>
        <v>0.20454545454545436</v>
      </c>
      <c r="J97" s="7">
        <f t="shared" si="82"/>
        <v>0.25</v>
      </c>
      <c r="L97" s="3" t="s">
        <v>1</v>
      </c>
      <c r="M97" s="3" t="s">
        <v>3</v>
      </c>
      <c r="N97" s="3">
        <f t="shared" si="71"/>
        <v>10.41</v>
      </c>
      <c r="O97" s="3">
        <f t="shared" si="72"/>
        <v>0.09</v>
      </c>
      <c r="Q97" s="3">
        <f t="shared" si="73"/>
        <v>8.0500000000000007</v>
      </c>
      <c r="R97" s="3">
        <f t="shared" si="74"/>
        <v>0.06</v>
      </c>
      <c r="T97" s="7">
        <f t="shared" si="68"/>
        <v>0.22670509125840532</v>
      </c>
      <c r="U97" s="7">
        <f t="shared" si="69"/>
        <v>0.33333333333333337</v>
      </c>
      <c r="W97" s="3" t="s">
        <v>1</v>
      </c>
      <c r="X97" s="3" t="s">
        <v>3</v>
      </c>
      <c r="Y97" s="3">
        <f t="shared" si="75"/>
        <v>10.78</v>
      </c>
      <c r="Z97" s="3">
        <f t="shared" si="76"/>
        <v>9.9999999999999992E-2</v>
      </c>
      <c r="AB97" s="3" t="s">
        <v>1</v>
      </c>
      <c r="AC97" s="3" t="s">
        <v>3</v>
      </c>
      <c r="AD97" s="3">
        <f t="shared" si="77"/>
        <v>11.12</v>
      </c>
      <c r="AE97" s="3">
        <f t="shared" si="78"/>
        <v>0.1</v>
      </c>
      <c r="AG97" s="3" t="s">
        <v>1</v>
      </c>
      <c r="AH97" s="3" t="s">
        <v>3</v>
      </c>
      <c r="AI97" s="3">
        <f t="shared" si="79"/>
        <v>11.66</v>
      </c>
      <c r="AJ97" s="3">
        <f t="shared" si="80"/>
        <v>0.1</v>
      </c>
    </row>
    <row r="98" spans="1:36" x14ac:dyDescent="0.25">
      <c r="A98" s="3" t="s">
        <v>1</v>
      </c>
      <c r="B98" s="3" t="s">
        <v>9</v>
      </c>
      <c r="C98" s="3">
        <f t="shared" si="65"/>
        <v>10.119999999999999</v>
      </c>
      <c r="D98" s="3">
        <f t="shared" si="65"/>
        <v>0.08</v>
      </c>
      <c r="F98" s="3">
        <f t="shared" si="66"/>
        <v>8.0500000000000007</v>
      </c>
      <c r="G98" s="3">
        <f t="shared" si="66"/>
        <v>0.06</v>
      </c>
      <c r="I98" s="7">
        <f t="shared" si="81"/>
        <v>0.20454545454545436</v>
      </c>
      <c r="J98" s="7">
        <f t="shared" si="82"/>
        <v>0.25</v>
      </c>
      <c r="L98" s="3" t="s">
        <v>1</v>
      </c>
      <c r="M98" s="3" t="s">
        <v>9</v>
      </c>
      <c r="N98" s="3">
        <f t="shared" si="71"/>
        <v>10.41</v>
      </c>
      <c r="O98" s="3">
        <f t="shared" si="72"/>
        <v>0.09</v>
      </c>
      <c r="Q98" s="3">
        <f t="shared" si="73"/>
        <v>8.0500000000000007</v>
      </c>
      <c r="R98" s="3">
        <f t="shared" si="74"/>
        <v>0.06</v>
      </c>
      <c r="T98" s="7">
        <f t="shared" si="68"/>
        <v>0.22670509125840532</v>
      </c>
      <c r="U98" s="7">
        <f t="shared" si="69"/>
        <v>0.33333333333333337</v>
      </c>
      <c r="W98" s="3" t="s">
        <v>1</v>
      </c>
      <c r="X98" s="3" t="s">
        <v>9</v>
      </c>
      <c r="Y98" s="3">
        <f t="shared" si="75"/>
        <v>10.78</v>
      </c>
      <c r="Z98" s="3">
        <f t="shared" si="76"/>
        <v>9.9999999999999992E-2</v>
      </c>
      <c r="AB98" s="3" t="s">
        <v>1</v>
      </c>
      <c r="AC98" s="3" t="s">
        <v>9</v>
      </c>
      <c r="AD98" s="3">
        <f t="shared" si="77"/>
        <v>11.12</v>
      </c>
      <c r="AE98" s="3">
        <f t="shared" si="78"/>
        <v>0.1</v>
      </c>
      <c r="AG98" s="3" t="s">
        <v>1</v>
      </c>
      <c r="AH98" s="3" t="s">
        <v>9</v>
      </c>
      <c r="AI98" s="3">
        <f t="shared" si="79"/>
        <v>11.66</v>
      </c>
      <c r="AJ98" s="3">
        <f t="shared" si="80"/>
        <v>0.1</v>
      </c>
    </row>
    <row r="99" spans="1:36" x14ac:dyDescent="0.25">
      <c r="A99" s="3" t="s">
        <v>1</v>
      </c>
      <c r="B99" s="3" t="s">
        <v>34</v>
      </c>
      <c r="C99" s="3">
        <f t="shared" si="65"/>
        <v>14.52</v>
      </c>
      <c r="D99" s="3">
        <f t="shared" si="65"/>
        <v>0.13</v>
      </c>
      <c r="F99" s="3">
        <f t="shared" si="66"/>
        <v>11.55</v>
      </c>
      <c r="G99" s="3">
        <f t="shared" si="66"/>
        <v>0.11</v>
      </c>
      <c r="I99" s="7">
        <f t="shared" si="81"/>
        <v>0.20454545454545447</v>
      </c>
      <c r="J99" s="7">
        <f t="shared" si="82"/>
        <v>0.15384615384615385</v>
      </c>
      <c r="L99" s="3" t="s">
        <v>1</v>
      </c>
      <c r="M99" s="3" t="s">
        <v>34</v>
      </c>
      <c r="N99" s="3">
        <f t="shared" si="71"/>
        <v>14.93</v>
      </c>
      <c r="O99" s="3">
        <f t="shared" si="72"/>
        <v>0.14000000000000001</v>
      </c>
      <c r="Q99" s="3">
        <f t="shared" si="73"/>
        <v>11.55</v>
      </c>
      <c r="R99" s="3">
        <f t="shared" si="74"/>
        <v>0.11</v>
      </c>
      <c r="T99" s="7">
        <f t="shared" si="68"/>
        <v>0.2263898191560616</v>
      </c>
      <c r="U99" s="7">
        <f t="shared" si="69"/>
        <v>0.2142857142857143</v>
      </c>
      <c r="W99" s="3" t="s">
        <v>1</v>
      </c>
      <c r="X99" s="3" t="s">
        <v>34</v>
      </c>
      <c r="Y99" s="3">
        <f t="shared" si="75"/>
        <v>15.459999999999999</v>
      </c>
      <c r="Z99" s="3">
        <f t="shared" si="76"/>
        <v>0.15000000000000002</v>
      </c>
      <c r="AB99" s="3" t="s">
        <v>1</v>
      </c>
      <c r="AC99" s="3" t="s">
        <v>34</v>
      </c>
      <c r="AD99" s="3">
        <f t="shared" si="77"/>
        <v>15.95</v>
      </c>
      <c r="AE99" s="3">
        <f t="shared" si="78"/>
        <v>0.15</v>
      </c>
      <c r="AG99" s="3" t="s">
        <v>1</v>
      </c>
      <c r="AH99" s="3" t="s">
        <v>34</v>
      </c>
      <c r="AI99" s="3">
        <f t="shared" si="79"/>
        <v>16.73</v>
      </c>
      <c r="AJ99" s="3">
        <f t="shared" si="80"/>
        <v>0.16</v>
      </c>
    </row>
    <row r="100" spans="1:36" x14ac:dyDescent="0.25">
      <c r="A100" s="3" t="s">
        <v>1</v>
      </c>
      <c r="B100" s="3" t="s">
        <v>11</v>
      </c>
      <c r="C100" s="3">
        <f t="shared" si="65"/>
        <v>11</v>
      </c>
      <c r="D100" s="3">
        <f t="shared" si="65"/>
        <v>0.11</v>
      </c>
      <c r="F100" s="3">
        <f t="shared" si="66"/>
        <v>8.75</v>
      </c>
      <c r="G100" s="3">
        <f t="shared" si="66"/>
        <v>0.09</v>
      </c>
      <c r="I100" s="7">
        <f t="shared" si="81"/>
        <v>0.20454545454545459</v>
      </c>
      <c r="J100" s="7">
        <f t="shared" si="82"/>
        <v>0.18181818181818188</v>
      </c>
      <c r="L100" s="3" t="s">
        <v>1</v>
      </c>
      <c r="M100" s="3" t="s">
        <v>11</v>
      </c>
      <c r="N100" s="3">
        <f t="shared" si="71"/>
        <v>11.31</v>
      </c>
      <c r="O100" s="3">
        <f t="shared" si="72"/>
        <v>0.12</v>
      </c>
      <c r="Q100" s="3">
        <f t="shared" si="73"/>
        <v>8.75</v>
      </c>
      <c r="R100" s="3">
        <f t="shared" si="74"/>
        <v>0.09</v>
      </c>
      <c r="T100" s="7">
        <f t="shared" si="68"/>
        <v>0.22634836427939875</v>
      </c>
      <c r="U100" s="7">
        <f t="shared" si="69"/>
        <v>0.25</v>
      </c>
      <c r="W100" s="3" t="s">
        <v>1</v>
      </c>
      <c r="X100" s="3" t="s">
        <v>11</v>
      </c>
      <c r="Y100" s="3">
        <f t="shared" si="75"/>
        <v>11.709999999999999</v>
      </c>
      <c r="Z100" s="3">
        <f t="shared" si="76"/>
        <v>0.13</v>
      </c>
      <c r="AB100" s="3" t="s">
        <v>1</v>
      </c>
      <c r="AC100" s="3" t="s">
        <v>11</v>
      </c>
      <c r="AD100" s="3">
        <f t="shared" si="77"/>
        <v>12.08</v>
      </c>
      <c r="AE100" s="3">
        <f t="shared" si="78"/>
        <v>0.13</v>
      </c>
      <c r="AG100" s="3" t="s">
        <v>1</v>
      </c>
      <c r="AH100" s="3" t="s">
        <v>11</v>
      </c>
      <c r="AI100" s="3">
        <f t="shared" si="79"/>
        <v>12.67</v>
      </c>
      <c r="AJ100" s="3">
        <f t="shared" si="80"/>
        <v>0.14000000000000001</v>
      </c>
    </row>
    <row r="101" spans="1:36" x14ac:dyDescent="0.25">
      <c r="A101" s="3" t="s">
        <v>1</v>
      </c>
      <c r="B101" s="3" t="s">
        <v>1</v>
      </c>
      <c r="C101" s="3">
        <f t="shared" si="65"/>
        <v>9.24</v>
      </c>
      <c r="D101" s="3">
        <f t="shared" si="65"/>
        <v>7.0000000000000007E-2</v>
      </c>
      <c r="F101" s="3">
        <f t="shared" si="66"/>
        <v>7.35</v>
      </c>
      <c r="G101" s="3">
        <f t="shared" si="66"/>
        <v>0.06</v>
      </c>
      <c r="I101" s="7">
        <f t="shared" si="81"/>
        <v>0.20454545454545459</v>
      </c>
      <c r="J101" s="7">
        <f t="shared" si="82"/>
        <v>0.14285714285714302</v>
      </c>
      <c r="L101" s="3" t="s">
        <v>1</v>
      </c>
      <c r="M101" s="3" t="s">
        <v>1</v>
      </c>
      <c r="N101" s="3">
        <f t="shared" si="71"/>
        <v>9.5</v>
      </c>
      <c r="O101" s="3">
        <f t="shared" si="72"/>
        <v>0.08</v>
      </c>
      <c r="Q101" s="3">
        <f t="shared" si="73"/>
        <v>7.35</v>
      </c>
      <c r="R101" s="3">
        <f t="shared" si="74"/>
        <v>0.06</v>
      </c>
      <c r="T101" s="7">
        <f t="shared" si="68"/>
        <v>0.22631578947368425</v>
      </c>
      <c r="U101" s="7">
        <f t="shared" si="69"/>
        <v>0.25</v>
      </c>
      <c r="W101" s="3" t="s">
        <v>1</v>
      </c>
      <c r="X101" s="3" t="s">
        <v>1</v>
      </c>
      <c r="Y101" s="3">
        <f t="shared" si="75"/>
        <v>9.84</v>
      </c>
      <c r="Z101" s="3">
        <f t="shared" si="76"/>
        <v>0.09</v>
      </c>
      <c r="AB101" s="3" t="s">
        <v>1</v>
      </c>
      <c r="AC101" s="3" t="s">
        <v>1</v>
      </c>
      <c r="AD101" s="3">
        <f t="shared" si="77"/>
        <v>10.15</v>
      </c>
      <c r="AE101" s="3">
        <f t="shared" si="78"/>
        <v>0.09</v>
      </c>
      <c r="AG101" s="3" t="s">
        <v>1</v>
      </c>
      <c r="AH101" s="3" t="s">
        <v>1</v>
      </c>
      <c r="AI101" s="3">
        <f t="shared" si="79"/>
        <v>10.65</v>
      </c>
      <c r="AJ101" s="3">
        <f t="shared" si="80"/>
        <v>0.09</v>
      </c>
    </row>
    <row r="102" spans="1:36" x14ac:dyDescent="0.25">
      <c r="A102" s="3" t="s">
        <v>1</v>
      </c>
      <c r="B102" s="3" t="s">
        <v>37</v>
      </c>
      <c r="C102" s="3">
        <f t="shared" si="65"/>
        <v>15.4</v>
      </c>
      <c r="D102" s="3">
        <f t="shared" si="65"/>
        <v>0.15</v>
      </c>
      <c r="F102" s="3">
        <f t="shared" si="66"/>
        <v>12.25</v>
      </c>
      <c r="G102" s="3">
        <f t="shared" si="66"/>
        <v>0.12</v>
      </c>
      <c r="I102" s="7">
        <f t="shared" si="81"/>
        <v>0.20454545454545459</v>
      </c>
      <c r="J102" s="7">
        <f t="shared" si="82"/>
        <v>0.19999999999999996</v>
      </c>
      <c r="L102" s="3" t="s">
        <v>1</v>
      </c>
      <c r="M102" s="3" t="s">
        <v>37</v>
      </c>
      <c r="N102" s="3">
        <f t="shared" si="71"/>
        <v>15.84</v>
      </c>
      <c r="O102" s="3">
        <f t="shared" si="72"/>
        <v>0.16</v>
      </c>
      <c r="Q102" s="3">
        <f t="shared" si="73"/>
        <v>12.25</v>
      </c>
      <c r="R102" s="3">
        <f t="shared" si="74"/>
        <v>0.12</v>
      </c>
      <c r="T102" s="7">
        <f t="shared" si="68"/>
        <v>0.22664141414141414</v>
      </c>
      <c r="U102" s="7">
        <f t="shared" si="69"/>
        <v>0.25</v>
      </c>
      <c r="W102" s="3" t="s">
        <v>1</v>
      </c>
      <c r="X102" s="3" t="s">
        <v>37</v>
      </c>
      <c r="Y102" s="3">
        <f t="shared" si="75"/>
        <v>16.400000000000002</v>
      </c>
      <c r="Z102" s="3">
        <f t="shared" si="76"/>
        <v>0.17</v>
      </c>
      <c r="AB102" s="3" t="s">
        <v>1</v>
      </c>
      <c r="AC102" s="3" t="s">
        <v>37</v>
      </c>
      <c r="AD102" s="3">
        <f t="shared" si="77"/>
        <v>16.920000000000002</v>
      </c>
      <c r="AE102" s="3">
        <f t="shared" si="78"/>
        <v>0.18</v>
      </c>
      <c r="AG102" s="3" t="s">
        <v>1</v>
      </c>
      <c r="AH102" s="3" t="s">
        <v>37</v>
      </c>
      <c r="AI102" s="3">
        <f t="shared" si="79"/>
        <v>17.75</v>
      </c>
      <c r="AJ102" s="3">
        <f t="shared" si="80"/>
        <v>0.19</v>
      </c>
    </row>
    <row r="103" spans="1:36" x14ac:dyDescent="0.25">
      <c r="A103" s="3" t="s">
        <v>548</v>
      </c>
      <c r="B103" s="3" t="s">
        <v>35</v>
      </c>
      <c r="C103" s="3">
        <f t="shared" ref="C103:D103" si="83">ROUND(C29*(1-$B$75),2)</f>
        <v>11</v>
      </c>
      <c r="D103" s="3">
        <f t="shared" si="83"/>
        <v>0.11</v>
      </c>
      <c r="F103" s="3">
        <f t="shared" ref="F103:G103" si="84">F29</f>
        <v>8.75</v>
      </c>
      <c r="G103" s="3">
        <f t="shared" si="84"/>
        <v>0.09</v>
      </c>
      <c r="I103" s="7">
        <f t="shared" ref="I103:I110" si="85">1-(F103/C103)</f>
        <v>0.20454545454545459</v>
      </c>
      <c r="J103" s="7">
        <f t="shared" ref="J103:J110" si="86">1-(G103/D103)</f>
        <v>0.18181818181818188</v>
      </c>
      <c r="L103" s="3" t="s">
        <v>548</v>
      </c>
      <c r="M103" s="3" t="s">
        <v>35</v>
      </c>
      <c r="N103" s="3">
        <f t="shared" si="71"/>
        <v>11.31</v>
      </c>
      <c r="O103" s="3">
        <f t="shared" si="72"/>
        <v>0.12</v>
      </c>
      <c r="Q103" s="3">
        <f t="shared" si="73"/>
        <v>8.75</v>
      </c>
      <c r="R103" s="3">
        <f t="shared" si="74"/>
        <v>0.09</v>
      </c>
      <c r="T103" s="7">
        <f t="shared" si="68"/>
        <v>0.22634836427939875</v>
      </c>
      <c r="U103" s="7">
        <f t="shared" si="69"/>
        <v>0.25</v>
      </c>
      <c r="W103" s="3" t="s">
        <v>548</v>
      </c>
      <c r="X103" s="3" t="s">
        <v>35</v>
      </c>
      <c r="Y103" s="3">
        <f t="shared" si="75"/>
        <v>11.709999999999999</v>
      </c>
      <c r="Z103" s="3">
        <f t="shared" si="76"/>
        <v>0.13</v>
      </c>
      <c r="AB103" s="3" t="s">
        <v>548</v>
      </c>
      <c r="AC103" s="3" t="s">
        <v>35</v>
      </c>
      <c r="AD103" s="3">
        <f t="shared" si="77"/>
        <v>12.08</v>
      </c>
      <c r="AE103" s="3">
        <f t="shared" si="78"/>
        <v>0.13</v>
      </c>
      <c r="AG103" s="3" t="s">
        <v>548</v>
      </c>
      <c r="AH103" s="3" t="s">
        <v>35</v>
      </c>
      <c r="AI103" s="3">
        <f t="shared" si="79"/>
        <v>12.67</v>
      </c>
      <c r="AJ103" s="3">
        <f t="shared" si="80"/>
        <v>0.14000000000000001</v>
      </c>
    </row>
    <row r="104" spans="1:36" x14ac:dyDescent="0.25">
      <c r="A104" s="3" t="s">
        <v>548</v>
      </c>
      <c r="B104" s="4" t="s">
        <v>36</v>
      </c>
      <c r="C104" s="3">
        <f t="shared" ref="C104:D104" si="87">ROUND(C30*(1-$B$75),2)</f>
        <v>14.52</v>
      </c>
      <c r="D104" s="3">
        <f t="shared" si="87"/>
        <v>0.13</v>
      </c>
      <c r="F104" s="3">
        <f t="shared" ref="F104:G104" si="88">F30</f>
        <v>11.55</v>
      </c>
      <c r="G104" s="3">
        <f t="shared" si="88"/>
        <v>0.11</v>
      </c>
      <c r="I104" s="7">
        <f t="shared" si="85"/>
        <v>0.20454545454545447</v>
      </c>
      <c r="J104" s="7">
        <f t="shared" si="86"/>
        <v>0.15384615384615385</v>
      </c>
      <c r="L104" s="3" t="s">
        <v>548</v>
      </c>
      <c r="M104" s="4" t="s">
        <v>36</v>
      </c>
      <c r="N104" s="3">
        <f t="shared" si="71"/>
        <v>14.93</v>
      </c>
      <c r="O104" s="3">
        <f t="shared" si="72"/>
        <v>0.14000000000000001</v>
      </c>
      <c r="Q104" s="3">
        <f t="shared" si="73"/>
        <v>11.55</v>
      </c>
      <c r="R104" s="3">
        <f t="shared" si="74"/>
        <v>0.11</v>
      </c>
      <c r="T104" s="7">
        <f t="shared" si="68"/>
        <v>0.2263898191560616</v>
      </c>
      <c r="U104" s="7">
        <f t="shared" si="69"/>
        <v>0.2142857142857143</v>
      </c>
      <c r="W104" s="3" t="s">
        <v>548</v>
      </c>
      <c r="X104" s="4" t="s">
        <v>36</v>
      </c>
      <c r="Y104" s="3">
        <f t="shared" si="75"/>
        <v>15.459999999999999</v>
      </c>
      <c r="Z104" s="3">
        <f t="shared" si="76"/>
        <v>0.15000000000000002</v>
      </c>
      <c r="AB104" s="3" t="s">
        <v>548</v>
      </c>
      <c r="AC104" s="4" t="s">
        <v>36</v>
      </c>
      <c r="AD104" s="3">
        <f t="shared" si="77"/>
        <v>15.95</v>
      </c>
      <c r="AE104" s="3">
        <f t="shared" si="78"/>
        <v>0.15</v>
      </c>
      <c r="AG104" s="3" t="s">
        <v>548</v>
      </c>
      <c r="AH104" s="4" t="s">
        <v>36</v>
      </c>
      <c r="AI104" s="3">
        <f t="shared" si="79"/>
        <v>16.73</v>
      </c>
      <c r="AJ104" s="3">
        <f t="shared" si="80"/>
        <v>0.16</v>
      </c>
    </row>
    <row r="105" spans="1:36" x14ac:dyDescent="0.25">
      <c r="A105" s="3" t="s">
        <v>548</v>
      </c>
      <c r="B105" s="3" t="s">
        <v>37</v>
      </c>
      <c r="C105" s="3">
        <f t="shared" ref="C105:D105" si="89">ROUND(C31*(1-$B$75),2)</f>
        <v>14.96</v>
      </c>
      <c r="D105" s="3">
        <f t="shared" si="89"/>
        <v>0.14000000000000001</v>
      </c>
      <c r="F105" s="3">
        <f t="shared" ref="F105:G105" si="90">F31</f>
        <v>11.9</v>
      </c>
      <c r="G105" s="3">
        <f t="shared" si="90"/>
        <v>0.11</v>
      </c>
      <c r="I105" s="7">
        <f t="shared" si="85"/>
        <v>0.20454545454545459</v>
      </c>
      <c r="J105" s="7">
        <f t="shared" si="86"/>
        <v>0.2142857142857143</v>
      </c>
      <c r="L105" s="3" t="s">
        <v>548</v>
      </c>
      <c r="M105" s="3" t="s">
        <v>37</v>
      </c>
      <c r="N105" s="3">
        <f t="shared" si="71"/>
        <v>15.379999999999999</v>
      </c>
      <c r="O105" s="3">
        <f t="shared" si="72"/>
        <v>0.15000000000000002</v>
      </c>
      <c r="Q105" s="3">
        <f t="shared" si="73"/>
        <v>11.9</v>
      </c>
      <c r="R105" s="3">
        <f t="shared" si="74"/>
        <v>0.11</v>
      </c>
      <c r="T105" s="7">
        <f t="shared" si="68"/>
        <v>0.22626788036410916</v>
      </c>
      <c r="U105" s="7">
        <f t="shared" si="69"/>
        <v>0.26666666666666672</v>
      </c>
      <c r="W105" s="3" t="s">
        <v>548</v>
      </c>
      <c r="X105" s="3" t="s">
        <v>37</v>
      </c>
      <c r="Y105" s="3">
        <f t="shared" si="75"/>
        <v>15.92</v>
      </c>
      <c r="Z105" s="3">
        <f t="shared" si="76"/>
        <v>0.16</v>
      </c>
      <c r="AB105" s="3" t="s">
        <v>548</v>
      </c>
      <c r="AC105" s="3" t="s">
        <v>37</v>
      </c>
      <c r="AD105" s="3">
        <f t="shared" si="77"/>
        <v>16.43</v>
      </c>
      <c r="AE105" s="3">
        <f t="shared" si="78"/>
        <v>0.17</v>
      </c>
      <c r="AG105" s="3" t="s">
        <v>548</v>
      </c>
      <c r="AH105" s="3" t="s">
        <v>37</v>
      </c>
      <c r="AI105" s="3">
        <f t="shared" si="79"/>
        <v>17.239999999999998</v>
      </c>
      <c r="AJ105" s="3">
        <f t="shared" si="80"/>
        <v>0.18</v>
      </c>
    </row>
    <row r="106" spans="1:36" x14ac:dyDescent="0.25">
      <c r="A106" s="3" t="s">
        <v>548</v>
      </c>
      <c r="B106" s="3" t="s">
        <v>9</v>
      </c>
      <c r="C106" s="3">
        <f t="shared" ref="C106:D106" si="91">ROUND(C32*(1-$B$75),2)</f>
        <v>11.88</v>
      </c>
      <c r="D106" s="3">
        <f t="shared" si="91"/>
        <v>0.12</v>
      </c>
      <c r="F106" s="3">
        <f t="shared" ref="F106:G106" si="92">F32</f>
        <v>9.4499999999999993</v>
      </c>
      <c r="G106" s="3">
        <f t="shared" si="92"/>
        <v>0.1</v>
      </c>
      <c r="I106" s="7">
        <f t="shared" si="85"/>
        <v>0.2045454545454547</v>
      </c>
      <c r="J106" s="7">
        <f t="shared" si="86"/>
        <v>0.16666666666666663</v>
      </c>
      <c r="L106" s="3" t="s">
        <v>548</v>
      </c>
      <c r="M106" s="3" t="s">
        <v>9</v>
      </c>
      <c r="N106" s="3">
        <f t="shared" si="71"/>
        <v>12.22</v>
      </c>
      <c r="O106" s="3">
        <f t="shared" si="72"/>
        <v>0.13</v>
      </c>
      <c r="Q106" s="3">
        <f t="shared" si="73"/>
        <v>9.4499999999999993</v>
      </c>
      <c r="R106" s="3">
        <f t="shared" si="74"/>
        <v>0.1</v>
      </c>
      <c r="T106" s="7">
        <f t="shared" si="68"/>
        <v>0.22667757774140762</v>
      </c>
      <c r="U106" s="7">
        <f t="shared" si="69"/>
        <v>0.23076923076923073</v>
      </c>
      <c r="W106" s="3" t="s">
        <v>548</v>
      </c>
      <c r="X106" s="3" t="s">
        <v>9</v>
      </c>
      <c r="Y106" s="3">
        <f t="shared" si="75"/>
        <v>12.65</v>
      </c>
      <c r="Z106" s="3">
        <f t="shared" si="76"/>
        <v>0.14000000000000001</v>
      </c>
      <c r="AB106" s="3" t="s">
        <v>548</v>
      </c>
      <c r="AC106" s="3" t="s">
        <v>9</v>
      </c>
      <c r="AD106" s="3">
        <f t="shared" si="77"/>
        <v>13.05</v>
      </c>
      <c r="AE106" s="3">
        <f t="shared" si="78"/>
        <v>0.14000000000000001</v>
      </c>
      <c r="AG106" s="3" t="s">
        <v>548</v>
      </c>
      <c r="AH106" s="3" t="s">
        <v>9</v>
      </c>
      <c r="AI106" s="3">
        <f t="shared" si="79"/>
        <v>13.69</v>
      </c>
      <c r="AJ106" s="3">
        <f t="shared" si="80"/>
        <v>0.15</v>
      </c>
    </row>
    <row r="107" spans="1:36" x14ac:dyDescent="0.25">
      <c r="A107" s="3" t="s">
        <v>548</v>
      </c>
      <c r="B107" s="3" t="s">
        <v>34</v>
      </c>
      <c r="C107" s="3">
        <f t="shared" ref="C107:D107" si="93">ROUND(C33*(1-$B$75),2)</f>
        <v>11.88</v>
      </c>
      <c r="D107" s="3">
        <f t="shared" si="93"/>
        <v>0.12</v>
      </c>
      <c r="F107" s="3">
        <f t="shared" ref="F107:G107" si="94">F33</f>
        <v>9.4499999999999993</v>
      </c>
      <c r="G107" s="3">
        <f t="shared" si="94"/>
        <v>0.1</v>
      </c>
      <c r="I107" s="7">
        <f t="shared" ref="I107" si="95">1-(F107/C107)</f>
        <v>0.2045454545454547</v>
      </c>
      <c r="J107" s="7">
        <f t="shared" ref="J107" si="96">1-(G107/D107)</f>
        <v>0.16666666666666663</v>
      </c>
      <c r="L107" s="3" t="s">
        <v>548</v>
      </c>
      <c r="M107" s="3" t="s">
        <v>34</v>
      </c>
      <c r="N107" s="3">
        <f t="shared" si="71"/>
        <v>12.22</v>
      </c>
      <c r="O107" s="3">
        <f t="shared" si="72"/>
        <v>0.13</v>
      </c>
      <c r="Q107" s="3">
        <f t="shared" si="73"/>
        <v>9.4499999999999993</v>
      </c>
      <c r="R107" s="3">
        <f t="shared" si="74"/>
        <v>0.1</v>
      </c>
      <c r="T107" s="7">
        <f t="shared" si="68"/>
        <v>0.22667757774140762</v>
      </c>
      <c r="U107" s="7">
        <f t="shared" si="69"/>
        <v>0.23076923076923073</v>
      </c>
      <c r="W107" s="3" t="s">
        <v>548</v>
      </c>
      <c r="X107" s="3" t="s">
        <v>34</v>
      </c>
      <c r="Y107" s="3">
        <f t="shared" si="75"/>
        <v>12.65</v>
      </c>
      <c r="Z107" s="3">
        <f t="shared" si="76"/>
        <v>0.14000000000000001</v>
      </c>
      <c r="AB107" s="3" t="s">
        <v>548</v>
      </c>
      <c r="AC107" s="3" t="s">
        <v>34</v>
      </c>
      <c r="AD107" s="3">
        <f t="shared" si="77"/>
        <v>13.05</v>
      </c>
      <c r="AE107" s="3">
        <f t="shared" si="78"/>
        <v>0.14000000000000001</v>
      </c>
      <c r="AG107" s="3" t="s">
        <v>548</v>
      </c>
      <c r="AH107" s="3" t="s">
        <v>34</v>
      </c>
      <c r="AI107" s="3">
        <f t="shared" si="79"/>
        <v>13.69</v>
      </c>
      <c r="AJ107" s="3">
        <f t="shared" si="80"/>
        <v>0.15</v>
      </c>
    </row>
    <row r="108" spans="1:36" x14ac:dyDescent="0.25">
      <c r="A108" s="3" t="s">
        <v>548</v>
      </c>
      <c r="B108" s="3" t="s">
        <v>3</v>
      </c>
      <c r="C108" s="3">
        <f t="shared" ref="C108:D108" si="97">ROUND(C34*(1-$B$75),2)</f>
        <v>9.24</v>
      </c>
      <c r="D108" s="3">
        <f t="shared" si="97"/>
        <v>7.0000000000000007E-2</v>
      </c>
      <c r="F108" s="3">
        <f t="shared" ref="F108:G108" si="98">F34</f>
        <v>7.35</v>
      </c>
      <c r="G108" s="3">
        <f t="shared" si="98"/>
        <v>0.06</v>
      </c>
      <c r="I108" s="7">
        <f t="shared" si="85"/>
        <v>0.20454545454545459</v>
      </c>
      <c r="J108" s="7">
        <f t="shared" si="86"/>
        <v>0.14285714285714302</v>
      </c>
      <c r="L108" s="3" t="s">
        <v>548</v>
      </c>
      <c r="M108" s="3" t="s">
        <v>3</v>
      </c>
      <c r="N108" s="3">
        <f t="shared" si="71"/>
        <v>9.5</v>
      </c>
      <c r="O108" s="3">
        <f t="shared" si="72"/>
        <v>0.08</v>
      </c>
      <c r="Q108" s="3">
        <f t="shared" si="73"/>
        <v>7.35</v>
      </c>
      <c r="R108" s="3">
        <f t="shared" si="74"/>
        <v>0.06</v>
      </c>
      <c r="T108" s="7">
        <f t="shared" si="68"/>
        <v>0.22631578947368425</v>
      </c>
      <c r="U108" s="7">
        <f t="shared" si="69"/>
        <v>0.25</v>
      </c>
      <c r="W108" s="3" t="s">
        <v>548</v>
      </c>
      <c r="X108" s="3" t="s">
        <v>3</v>
      </c>
      <c r="Y108" s="3">
        <f t="shared" si="75"/>
        <v>9.84</v>
      </c>
      <c r="Z108" s="3">
        <f t="shared" si="76"/>
        <v>0.09</v>
      </c>
      <c r="AB108" s="3" t="s">
        <v>548</v>
      </c>
      <c r="AC108" s="3" t="s">
        <v>3</v>
      </c>
      <c r="AD108" s="3">
        <f t="shared" si="77"/>
        <v>10.15</v>
      </c>
      <c r="AE108" s="3">
        <f t="shared" si="78"/>
        <v>0.09</v>
      </c>
      <c r="AG108" s="3" t="s">
        <v>548</v>
      </c>
      <c r="AH108" s="3" t="s">
        <v>3</v>
      </c>
      <c r="AI108" s="3">
        <f t="shared" si="79"/>
        <v>10.65</v>
      </c>
      <c r="AJ108" s="3">
        <f t="shared" si="80"/>
        <v>0.09</v>
      </c>
    </row>
    <row r="109" spans="1:36" x14ac:dyDescent="0.25">
      <c r="A109" s="3" t="s">
        <v>548</v>
      </c>
      <c r="B109" s="3" t="s">
        <v>11</v>
      </c>
      <c r="C109" s="3">
        <f t="shared" ref="C109:D109" si="99">ROUND(C35*(1-$B$75),2)</f>
        <v>10.119999999999999</v>
      </c>
      <c r="D109" s="3">
        <f t="shared" si="99"/>
        <v>0.08</v>
      </c>
      <c r="F109" s="3">
        <f t="shared" ref="F109:G109" si="100">F35</f>
        <v>8.0500000000000007</v>
      </c>
      <c r="G109" s="3">
        <f t="shared" si="100"/>
        <v>0.06</v>
      </c>
      <c r="I109" s="7">
        <f t="shared" si="85"/>
        <v>0.20454545454545436</v>
      </c>
      <c r="J109" s="7">
        <f t="shared" si="86"/>
        <v>0.25</v>
      </c>
      <c r="L109" s="3" t="s">
        <v>548</v>
      </c>
      <c r="M109" s="3" t="s">
        <v>11</v>
      </c>
      <c r="N109" s="3">
        <f t="shared" si="71"/>
        <v>10.41</v>
      </c>
      <c r="O109" s="3">
        <f t="shared" si="72"/>
        <v>0.09</v>
      </c>
      <c r="Q109" s="3">
        <f t="shared" si="73"/>
        <v>8.0500000000000007</v>
      </c>
      <c r="R109" s="3">
        <f t="shared" si="74"/>
        <v>0.06</v>
      </c>
      <c r="T109" s="7">
        <f t="shared" si="68"/>
        <v>0.22670509125840532</v>
      </c>
      <c r="U109" s="7">
        <f t="shared" si="69"/>
        <v>0.33333333333333337</v>
      </c>
      <c r="W109" s="3" t="s">
        <v>548</v>
      </c>
      <c r="X109" s="3" t="s">
        <v>11</v>
      </c>
      <c r="Y109" s="3">
        <f t="shared" si="75"/>
        <v>10.78</v>
      </c>
      <c r="Z109" s="3">
        <f t="shared" si="76"/>
        <v>9.9999999999999992E-2</v>
      </c>
      <c r="AB109" s="3" t="s">
        <v>548</v>
      </c>
      <c r="AC109" s="3" t="s">
        <v>11</v>
      </c>
      <c r="AD109" s="3">
        <f t="shared" si="77"/>
        <v>11.12</v>
      </c>
      <c r="AE109" s="3">
        <f t="shared" si="78"/>
        <v>0.1</v>
      </c>
      <c r="AG109" s="3" t="s">
        <v>548</v>
      </c>
      <c r="AH109" s="3" t="s">
        <v>11</v>
      </c>
      <c r="AI109" s="3">
        <f t="shared" si="79"/>
        <v>11.66</v>
      </c>
      <c r="AJ109" s="3">
        <f t="shared" si="80"/>
        <v>0.1</v>
      </c>
    </row>
    <row r="110" spans="1:36" x14ac:dyDescent="0.25">
      <c r="A110" s="3" t="s">
        <v>548</v>
      </c>
      <c r="B110" s="3" t="s">
        <v>1</v>
      </c>
      <c r="C110" s="3">
        <f t="shared" ref="C110:D110" si="101">ROUND(C36*(1-$B$75),2)</f>
        <v>11</v>
      </c>
      <c r="D110" s="3">
        <f t="shared" si="101"/>
        <v>0.11</v>
      </c>
      <c r="F110" s="3">
        <f t="shared" ref="F110:G110" si="102">F36</f>
        <v>8.75</v>
      </c>
      <c r="G110" s="3">
        <f t="shared" si="102"/>
        <v>0.09</v>
      </c>
      <c r="I110" s="7">
        <f t="shared" si="85"/>
        <v>0.20454545454545459</v>
      </c>
      <c r="J110" s="7">
        <f t="shared" si="86"/>
        <v>0.18181818181818188</v>
      </c>
      <c r="L110" s="3" t="s">
        <v>548</v>
      </c>
      <c r="M110" s="3" t="s">
        <v>1</v>
      </c>
      <c r="N110" s="3">
        <f t="shared" si="71"/>
        <v>11.31</v>
      </c>
      <c r="O110" s="3">
        <f t="shared" si="72"/>
        <v>0.12</v>
      </c>
      <c r="Q110" s="3">
        <f t="shared" si="73"/>
        <v>8.75</v>
      </c>
      <c r="R110" s="3">
        <f t="shared" si="74"/>
        <v>0.09</v>
      </c>
      <c r="T110" s="7">
        <f t="shared" si="68"/>
        <v>0.22634836427939875</v>
      </c>
      <c r="U110" s="7">
        <f t="shared" si="69"/>
        <v>0.25</v>
      </c>
      <c r="W110" s="3" t="s">
        <v>548</v>
      </c>
      <c r="X110" s="3" t="s">
        <v>1</v>
      </c>
      <c r="Y110" s="3">
        <f t="shared" si="75"/>
        <v>11.709999999999999</v>
      </c>
      <c r="Z110" s="3">
        <f t="shared" si="76"/>
        <v>0.13</v>
      </c>
      <c r="AB110" s="3" t="s">
        <v>548</v>
      </c>
      <c r="AC110" s="3" t="s">
        <v>1</v>
      </c>
      <c r="AD110" s="3">
        <f t="shared" si="77"/>
        <v>12.08</v>
      </c>
      <c r="AE110" s="3">
        <f t="shared" si="78"/>
        <v>0.13</v>
      </c>
      <c r="AG110" s="3" t="s">
        <v>548</v>
      </c>
      <c r="AH110" s="3" t="s">
        <v>1</v>
      </c>
      <c r="AI110" s="3">
        <f t="shared" si="79"/>
        <v>12.67</v>
      </c>
      <c r="AJ110" s="3">
        <f t="shared" si="80"/>
        <v>0.14000000000000001</v>
      </c>
    </row>
    <row r="112" spans="1:36" s="8" customFormat="1" x14ac:dyDescent="0.25">
      <c r="A112" s="9" t="s">
        <v>42</v>
      </c>
      <c r="B112" s="10">
        <f>'DISCOUNT LEVELS'!B5</f>
        <v>0.18</v>
      </c>
      <c r="F112" s="9" t="s">
        <v>47</v>
      </c>
    </row>
    <row r="113" spans="1:36" x14ac:dyDescent="0.25">
      <c r="A113" s="1" t="s">
        <v>32</v>
      </c>
      <c r="B113" s="1" t="s">
        <v>33</v>
      </c>
      <c r="C113" s="1" t="s">
        <v>24</v>
      </c>
      <c r="D113" s="1" t="s">
        <v>25</v>
      </c>
      <c r="F113" s="1" t="s">
        <v>24</v>
      </c>
      <c r="G113" s="1" t="s">
        <v>25</v>
      </c>
      <c r="I113" s="1" t="s">
        <v>24</v>
      </c>
      <c r="J113" s="1" t="s">
        <v>25</v>
      </c>
      <c r="L113" s="1" t="s">
        <v>32</v>
      </c>
      <c r="M113" s="1" t="s">
        <v>33</v>
      </c>
      <c r="N113" s="1" t="s">
        <v>24</v>
      </c>
      <c r="O113" s="1" t="s">
        <v>25</v>
      </c>
      <c r="Q113" s="1" t="s">
        <v>24</v>
      </c>
      <c r="R113" s="1" t="s">
        <v>25</v>
      </c>
      <c r="T113" s="1" t="s">
        <v>24</v>
      </c>
      <c r="U113" s="1" t="s">
        <v>25</v>
      </c>
      <c r="W113" s="1" t="s">
        <v>32</v>
      </c>
      <c r="X113" s="1" t="s">
        <v>33</v>
      </c>
      <c r="Y113" s="1" t="s">
        <v>24</v>
      </c>
      <c r="Z113" s="1" t="s">
        <v>25</v>
      </c>
      <c r="AB113" s="1" t="s">
        <v>32</v>
      </c>
      <c r="AC113" s="1" t="s">
        <v>33</v>
      </c>
      <c r="AD113" s="1" t="s">
        <v>24</v>
      </c>
      <c r="AE113" s="1" t="s">
        <v>25</v>
      </c>
      <c r="AG113" s="1" t="s">
        <v>32</v>
      </c>
      <c r="AH113" s="1" t="s">
        <v>33</v>
      </c>
      <c r="AI113" s="1" t="s">
        <v>24</v>
      </c>
      <c r="AJ113" s="1" t="s">
        <v>25</v>
      </c>
    </row>
    <row r="114" spans="1:36" x14ac:dyDescent="0.25">
      <c r="A114" s="3" t="s">
        <v>34</v>
      </c>
      <c r="B114" s="3" t="s">
        <v>35</v>
      </c>
      <c r="C114" s="3">
        <f t="shared" ref="C114:D139" si="103">ROUND(C3*(1-$B$112),2)</f>
        <v>9.43</v>
      </c>
      <c r="D114" s="3">
        <f t="shared" si="103"/>
        <v>7.0000000000000007E-2</v>
      </c>
      <c r="F114" s="3">
        <f t="shared" ref="F114:G139" si="104">F3</f>
        <v>8.0500000000000007</v>
      </c>
      <c r="G114" s="3">
        <f t="shared" si="104"/>
        <v>0.06</v>
      </c>
      <c r="I114" s="7">
        <f>1-(F114/C114)</f>
        <v>0.14634146341463405</v>
      </c>
      <c r="J114" s="7">
        <f t="shared" ref="I114:J121" si="105">1-(G114/D114)</f>
        <v>0.14285714285714302</v>
      </c>
      <c r="L114" s="3" t="s">
        <v>34</v>
      </c>
      <c r="M114" s="3" t="s">
        <v>35</v>
      </c>
      <c r="N114" s="3">
        <f>ROUNDUP(C114*1.028, 2)</f>
        <v>9.6999999999999993</v>
      </c>
      <c r="O114" s="3">
        <f>ROUNDUP(D114*1.028, 2)</f>
        <v>0.08</v>
      </c>
      <c r="Q114" s="3">
        <f>F114</f>
        <v>8.0500000000000007</v>
      </c>
      <c r="R114" s="3">
        <f>G114</f>
        <v>0.06</v>
      </c>
      <c r="T114" s="7">
        <f>1-(Q114/N114)</f>
        <v>0.17010309278350499</v>
      </c>
      <c r="U114" s="7">
        <f t="shared" ref="U114:U147" si="106">1-(R114/O114)</f>
        <v>0.25</v>
      </c>
      <c r="W114" s="3" t="s">
        <v>34</v>
      </c>
      <c r="X114" s="3" t="s">
        <v>35</v>
      </c>
      <c r="Y114" s="3">
        <f>ROUNDUP(N114*1.035,2)</f>
        <v>10.039999999999999</v>
      </c>
      <c r="Z114" s="3">
        <f>ROUNDUP(O114*1.035,2)</f>
        <v>0.09</v>
      </c>
      <c r="AB114" s="3" t="s">
        <v>34</v>
      </c>
      <c r="AC114" s="3" t="s">
        <v>35</v>
      </c>
      <c r="AD114" s="3">
        <f t="shared" ref="AD114:AE114" si="107">ROUND(Y114*1.032,2)</f>
        <v>10.36</v>
      </c>
      <c r="AE114" s="3">
        <f t="shared" si="107"/>
        <v>0.09</v>
      </c>
      <c r="AG114" s="3" t="s">
        <v>34</v>
      </c>
      <c r="AH114" s="3" t="s">
        <v>35</v>
      </c>
      <c r="AI114" s="3">
        <f>ROUND(AD114*1.049,2)</f>
        <v>10.87</v>
      </c>
      <c r="AJ114" s="3">
        <f>ROUND(AE114*1.049,2)</f>
        <v>0.09</v>
      </c>
    </row>
    <row r="115" spans="1:36" x14ac:dyDescent="0.25">
      <c r="A115" s="3" t="s">
        <v>34</v>
      </c>
      <c r="B115" s="3" t="s">
        <v>36</v>
      </c>
      <c r="C115" s="3">
        <f t="shared" si="103"/>
        <v>9.43</v>
      </c>
      <c r="D115" s="3">
        <f t="shared" si="103"/>
        <v>7.0000000000000007E-2</v>
      </c>
      <c r="F115" s="3">
        <f t="shared" si="104"/>
        <v>8.0500000000000007</v>
      </c>
      <c r="G115" s="3">
        <f t="shared" si="104"/>
        <v>0.06</v>
      </c>
      <c r="I115" s="7">
        <f t="shared" si="105"/>
        <v>0.14634146341463405</v>
      </c>
      <c r="J115" s="7">
        <f t="shared" si="105"/>
        <v>0.14285714285714302</v>
      </c>
      <c r="L115" s="3" t="s">
        <v>34</v>
      </c>
      <c r="M115" s="3" t="s">
        <v>36</v>
      </c>
      <c r="N115" s="3">
        <f t="shared" ref="N115:N147" si="108">ROUNDUP(C115*1.028, 2)</f>
        <v>9.6999999999999993</v>
      </c>
      <c r="O115" s="3">
        <f t="shared" ref="O115:O147" si="109">ROUNDUP(D115*1.028, 2)</f>
        <v>0.08</v>
      </c>
      <c r="Q115" s="3">
        <f t="shared" ref="Q115:Q147" si="110">F115</f>
        <v>8.0500000000000007</v>
      </c>
      <c r="R115" s="3">
        <f t="shared" ref="R115:R147" si="111">G115</f>
        <v>0.06</v>
      </c>
      <c r="T115" s="7">
        <f t="shared" ref="T115:T147" si="112">1-(Q115/N115)</f>
        <v>0.17010309278350499</v>
      </c>
      <c r="U115" s="7">
        <f t="shared" si="106"/>
        <v>0.25</v>
      </c>
      <c r="W115" s="3" t="s">
        <v>34</v>
      </c>
      <c r="X115" s="3" t="s">
        <v>36</v>
      </c>
      <c r="Y115" s="3">
        <f t="shared" ref="Y115:Y147" si="113">ROUNDUP(N115*1.035,2)</f>
        <v>10.039999999999999</v>
      </c>
      <c r="Z115" s="3">
        <f t="shared" ref="Z115:Z147" si="114">ROUNDUP(O115*1.035,2)</f>
        <v>0.09</v>
      </c>
      <c r="AB115" s="3" t="s">
        <v>34</v>
      </c>
      <c r="AC115" s="3" t="s">
        <v>36</v>
      </c>
      <c r="AD115" s="3">
        <f t="shared" ref="AD115:AD147" si="115">ROUND(Y115*1.032,2)</f>
        <v>10.36</v>
      </c>
      <c r="AE115" s="3">
        <f t="shared" ref="AE115:AE147" si="116">ROUND(Z115*1.032,2)</f>
        <v>0.09</v>
      </c>
      <c r="AG115" s="3" t="s">
        <v>34</v>
      </c>
      <c r="AH115" s="3" t="s">
        <v>36</v>
      </c>
      <c r="AI115" s="3">
        <f t="shared" ref="AI115:AI147" si="117">ROUND(AD115*1.049,2)</f>
        <v>10.87</v>
      </c>
      <c r="AJ115" s="3">
        <f t="shared" ref="AJ115:AJ147" si="118">ROUND(AE115*1.049,2)</f>
        <v>0.09</v>
      </c>
    </row>
    <row r="116" spans="1:36" x14ac:dyDescent="0.25">
      <c r="A116" s="3" t="s">
        <v>34</v>
      </c>
      <c r="B116" s="3" t="s">
        <v>37</v>
      </c>
      <c r="C116" s="3">
        <f t="shared" si="103"/>
        <v>11.07</v>
      </c>
      <c r="D116" s="3">
        <f t="shared" si="103"/>
        <v>0.11</v>
      </c>
      <c r="F116" s="3">
        <f t="shared" si="104"/>
        <v>9.4499999999999993</v>
      </c>
      <c r="G116" s="3">
        <f t="shared" si="104"/>
        <v>0.1</v>
      </c>
      <c r="I116" s="7">
        <f t="shared" si="105"/>
        <v>0.14634146341463428</v>
      </c>
      <c r="J116" s="7">
        <f t="shared" si="105"/>
        <v>9.0909090909090828E-2</v>
      </c>
      <c r="L116" s="3" t="s">
        <v>34</v>
      </c>
      <c r="M116" s="3" t="s">
        <v>37</v>
      </c>
      <c r="N116" s="3">
        <f t="shared" si="108"/>
        <v>11.379999999999999</v>
      </c>
      <c r="O116" s="3">
        <f t="shared" si="109"/>
        <v>0.12</v>
      </c>
      <c r="Q116" s="3">
        <f t="shared" si="110"/>
        <v>9.4499999999999993</v>
      </c>
      <c r="R116" s="3">
        <f t="shared" si="111"/>
        <v>0.1</v>
      </c>
      <c r="T116" s="7">
        <f t="shared" si="112"/>
        <v>0.16959578207381365</v>
      </c>
      <c r="U116" s="7">
        <f t="shared" si="106"/>
        <v>0.16666666666666663</v>
      </c>
      <c r="W116" s="3" t="s">
        <v>34</v>
      </c>
      <c r="X116" s="3" t="s">
        <v>37</v>
      </c>
      <c r="Y116" s="3">
        <f t="shared" si="113"/>
        <v>11.78</v>
      </c>
      <c r="Z116" s="3">
        <f t="shared" si="114"/>
        <v>0.13</v>
      </c>
      <c r="AB116" s="3" t="s">
        <v>34</v>
      </c>
      <c r="AC116" s="3" t="s">
        <v>37</v>
      </c>
      <c r="AD116" s="3">
        <f t="shared" si="115"/>
        <v>12.16</v>
      </c>
      <c r="AE116" s="3">
        <f t="shared" si="116"/>
        <v>0.13</v>
      </c>
      <c r="AG116" s="3" t="s">
        <v>34</v>
      </c>
      <c r="AH116" s="3" t="s">
        <v>37</v>
      </c>
      <c r="AI116" s="3">
        <f t="shared" si="117"/>
        <v>12.76</v>
      </c>
      <c r="AJ116" s="3">
        <f t="shared" si="118"/>
        <v>0.14000000000000001</v>
      </c>
    </row>
    <row r="117" spans="1:36" x14ac:dyDescent="0.25">
      <c r="A117" s="3" t="s">
        <v>34</v>
      </c>
      <c r="B117" s="3" t="s">
        <v>9</v>
      </c>
      <c r="C117" s="3">
        <f t="shared" si="103"/>
        <v>13.94</v>
      </c>
      <c r="D117" s="3">
        <f t="shared" si="103"/>
        <v>0.13</v>
      </c>
      <c r="F117" s="3">
        <f t="shared" si="104"/>
        <v>11.9</v>
      </c>
      <c r="G117" s="3">
        <f t="shared" si="104"/>
        <v>0.11</v>
      </c>
      <c r="I117" s="7">
        <f t="shared" si="105"/>
        <v>0.14634146341463405</v>
      </c>
      <c r="J117" s="7">
        <f t="shared" si="105"/>
        <v>0.15384615384615385</v>
      </c>
      <c r="L117" s="3" t="s">
        <v>34</v>
      </c>
      <c r="M117" s="3" t="s">
        <v>9</v>
      </c>
      <c r="N117" s="3">
        <f t="shared" si="108"/>
        <v>14.34</v>
      </c>
      <c r="O117" s="3">
        <f t="shared" si="109"/>
        <v>0.14000000000000001</v>
      </c>
      <c r="Q117" s="3">
        <f t="shared" si="110"/>
        <v>11.9</v>
      </c>
      <c r="R117" s="3">
        <f t="shared" si="111"/>
        <v>0.11</v>
      </c>
      <c r="T117" s="7">
        <f t="shared" si="112"/>
        <v>0.1701534170153417</v>
      </c>
      <c r="U117" s="7">
        <f t="shared" si="106"/>
        <v>0.2142857142857143</v>
      </c>
      <c r="W117" s="3" t="s">
        <v>34</v>
      </c>
      <c r="X117" s="3" t="s">
        <v>9</v>
      </c>
      <c r="Y117" s="3">
        <f t="shared" si="113"/>
        <v>14.85</v>
      </c>
      <c r="Z117" s="3">
        <f t="shared" si="114"/>
        <v>0.15000000000000002</v>
      </c>
      <c r="AB117" s="3" t="s">
        <v>34</v>
      </c>
      <c r="AC117" s="3" t="s">
        <v>9</v>
      </c>
      <c r="AD117" s="3">
        <f t="shared" si="115"/>
        <v>15.33</v>
      </c>
      <c r="AE117" s="3">
        <f t="shared" si="116"/>
        <v>0.15</v>
      </c>
      <c r="AG117" s="3" t="s">
        <v>34</v>
      </c>
      <c r="AH117" s="3" t="s">
        <v>9</v>
      </c>
      <c r="AI117" s="3">
        <f t="shared" si="117"/>
        <v>16.079999999999998</v>
      </c>
      <c r="AJ117" s="3">
        <f t="shared" si="118"/>
        <v>0.16</v>
      </c>
    </row>
    <row r="118" spans="1:36" x14ac:dyDescent="0.25">
      <c r="A118" s="3" t="s">
        <v>34</v>
      </c>
      <c r="B118" s="4" t="s">
        <v>3</v>
      </c>
      <c r="C118" s="3">
        <f t="shared" si="103"/>
        <v>10.25</v>
      </c>
      <c r="D118" s="3">
        <f t="shared" si="103"/>
        <v>0.11</v>
      </c>
      <c r="F118" s="3">
        <f t="shared" si="104"/>
        <v>8.75</v>
      </c>
      <c r="G118" s="3">
        <f t="shared" si="104"/>
        <v>0.09</v>
      </c>
      <c r="I118" s="7">
        <f t="shared" si="105"/>
        <v>0.14634146341463417</v>
      </c>
      <c r="J118" s="7">
        <f t="shared" si="105"/>
        <v>0.18181818181818188</v>
      </c>
      <c r="L118" s="3" t="s">
        <v>34</v>
      </c>
      <c r="M118" s="4" t="s">
        <v>3</v>
      </c>
      <c r="N118" s="3">
        <f t="shared" si="108"/>
        <v>10.54</v>
      </c>
      <c r="O118" s="3">
        <f t="shared" si="109"/>
        <v>0.12</v>
      </c>
      <c r="Q118" s="3">
        <f t="shared" si="110"/>
        <v>8.75</v>
      </c>
      <c r="R118" s="3">
        <f t="shared" si="111"/>
        <v>0.09</v>
      </c>
      <c r="T118" s="7">
        <f t="shared" si="112"/>
        <v>0.16982922201138517</v>
      </c>
      <c r="U118" s="7">
        <f t="shared" si="106"/>
        <v>0.25</v>
      </c>
      <c r="W118" s="3" t="s">
        <v>34</v>
      </c>
      <c r="X118" s="4" t="s">
        <v>3</v>
      </c>
      <c r="Y118" s="3">
        <f t="shared" si="113"/>
        <v>10.91</v>
      </c>
      <c r="Z118" s="3">
        <f t="shared" si="114"/>
        <v>0.13</v>
      </c>
      <c r="AB118" s="3" t="s">
        <v>34</v>
      </c>
      <c r="AC118" s="4" t="s">
        <v>3</v>
      </c>
      <c r="AD118" s="3">
        <f t="shared" si="115"/>
        <v>11.26</v>
      </c>
      <c r="AE118" s="3">
        <f t="shared" si="116"/>
        <v>0.13</v>
      </c>
      <c r="AG118" s="3" t="s">
        <v>34</v>
      </c>
      <c r="AH118" s="4" t="s">
        <v>3</v>
      </c>
      <c r="AI118" s="3">
        <f t="shared" si="117"/>
        <v>11.81</v>
      </c>
      <c r="AJ118" s="3">
        <f t="shared" si="118"/>
        <v>0.14000000000000001</v>
      </c>
    </row>
    <row r="119" spans="1:36" x14ac:dyDescent="0.25">
      <c r="A119" s="3" t="s">
        <v>34</v>
      </c>
      <c r="B119" s="3" t="s">
        <v>11</v>
      </c>
      <c r="C119" s="3">
        <f t="shared" si="103"/>
        <v>14.35</v>
      </c>
      <c r="D119" s="3">
        <f t="shared" si="103"/>
        <v>0.14000000000000001</v>
      </c>
      <c r="F119" s="3">
        <f t="shared" si="104"/>
        <v>12.25</v>
      </c>
      <c r="G119" s="3">
        <f t="shared" si="104"/>
        <v>0.12</v>
      </c>
      <c r="I119" s="7">
        <f t="shared" si="105"/>
        <v>0.14634146341463417</v>
      </c>
      <c r="J119" s="7">
        <f t="shared" si="105"/>
        <v>0.14285714285714302</v>
      </c>
      <c r="L119" s="3" t="s">
        <v>34</v>
      </c>
      <c r="M119" s="3" t="s">
        <v>11</v>
      </c>
      <c r="N119" s="3">
        <f t="shared" si="108"/>
        <v>14.76</v>
      </c>
      <c r="O119" s="3">
        <f t="shared" si="109"/>
        <v>0.15000000000000002</v>
      </c>
      <c r="Q119" s="3">
        <f t="shared" si="110"/>
        <v>12.25</v>
      </c>
      <c r="R119" s="3">
        <f t="shared" si="111"/>
        <v>0.12</v>
      </c>
      <c r="T119" s="7">
        <f t="shared" si="112"/>
        <v>0.17005420054200537</v>
      </c>
      <c r="U119" s="7">
        <f t="shared" si="106"/>
        <v>0.20000000000000018</v>
      </c>
      <c r="W119" s="3" t="s">
        <v>34</v>
      </c>
      <c r="X119" s="3" t="s">
        <v>11</v>
      </c>
      <c r="Y119" s="3">
        <f t="shared" si="113"/>
        <v>15.28</v>
      </c>
      <c r="Z119" s="3">
        <f t="shared" si="114"/>
        <v>0.16</v>
      </c>
      <c r="AB119" s="3" t="s">
        <v>34</v>
      </c>
      <c r="AC119" s="3" t="s">
        <v>11</v>
      </c>
      <c r="AD119" s="3">
        <f t="shared" si="115"/>
        <v>15.77</v>
      </c>
      <c r="AE119" s="3">
        <f t="shared" si="116"/>
        <v>0.17</v>
      </c>
      <c r="AG119" s="3" t="s">
        <v>34</v>
      </c>
      <c r="AH119" s="3" t="s">
        <v>11</v>
      </c>
      <c r="AI119" s="3">
        <f t="shared" si="117"/>
        <v>16.54</v>
      </c>
      <c r="AJ119" s="3">
        <f t="shared" si="118"/>
        <v>0.18</v>
      </c>
    </row>
    <row r="120" spans="1:36" x14ac:dyDescent="0.25">
      <c r="A120" s="3" t="s">
        <v>3</v>
      </c>
      <c r="B120" s="3" t="s">
        <v>35</v>
      </c>
      <c r="C120" s="3">
        <f t="shared" si="103"/>
        <v>9.43</v>
      </c>
      <c r="D120" s="3">
        <f t="shared" si="103"/>
        <v>7.0000000000000007E-2</v>
      </c>
      <c r="F120" s="3">
        <f t="shared" si="104"/>
        <v>8.0500000000000007</v>
      </c>
      <c r="G120" s="3">
        <f t="shared" si="104"/>
        <v>0.06</v>
      </c>
      <c r="I120" s="7">
        <f t="shared" si="105"/>
        <v>0.14634146341463405</v>
      </c>
      <c r="J120" s="7">
        <f t="shared" si="105"/>
        <v>0.14285714285714302</v>
      </c>
      <c r="L120" s="3" t="s">
        <v>3</v>
      </c>
      <c r="M120" s="3" t="s">
        <v>35</v>
      </c>
      <c r="N120" s="3">
        <f t="shared" si="108"/>
        <v>9.6999999999999993</v>
      </c>
      <c r="O120" s="3">
        <f t="shared" si="109"/>
        <v>0.08</v>
      </c>
      <c r="Q120" s="3">
        <f t="shared" si="110"/>
        <v>8.0500000000000007</v>
      </c>
      <c r="R120" s="3">
        <f t="shared" si="111"/>
        <v>0.06</v>
      </c>
      <c r="T120" s="7">
        <f t="shared" si="112"/>
        <v>0.17010309278350499</v>
      </c>
      <c r="U120" s="7">
        <f t="shared" si="106"/>
        <v>0.25</v>
      </c>
      <c r="W120" s="3" t="s">
        <v>3</v>
      </c>
      <c r="X120" s="3" t="s">
        <v>35</v>
      </c>
      <c r="Y120" s="3">
        <f t="shared" si="113"/>
        <v>10.039999999999999</v>
      </c>
      <c r="Z120" s="3">
        <f t="shared" si="114"/>
        <v>0.09</v>
      </c>
      <c r="AB120" s="3" t="s">
        <v>3</v>
      </c>
      <c r="AC120" s="3" t="s">
        <v>35</v>
      </c>
      <c r="AD120" s="3">
        <f t="shared" si="115"/>
        <v>10.36</v>
      </c>
      <c r="AE120" s="3">
        <f t="shared" si="116"/>
        <v>0.09</v>
      </c>
      <c r="AG120" s="3" t="s">
        <v>3</v>
      </c>
      <c r="AH120" s="3" t="s">
        <v>35</v>
      </c>
      <c r="AI120" s="3">
        <f t="shared" si="117"/>
        <v>10.87</v>
      </c>
      <c r="AJ120" s="3">
        <f t="shared" si="118"/>
        <v>0.09</v>
      </c>
    </row>
    <row r="121" spans="1:36" x14ac:dyDescent="0.25">
      <c r="A121" s="3" t="s">
        <v>3</v>
      </c>
      <c r="B121" s="3" t="s">
        <v>36</v>
      </c>
      <c r="C121" s="3">
        <f t="shared" si="103"/>
        <v>13.53</v>
      </c>
      <c r="D121" s="3">
        <f t="shared" si="103"/>
        <v>0.12</v>
      </c>
      <c r="F121" s="3">
        <f t="shared" si="104"/>
        <v>11.55</v>
      </c>
      <c r="G121" s="3">
        <f t="shared" si="104"/>
        <v>0.11</v>
      </c>
      <c r="I121" s="7">
        <f t="shared" si="105"/>
        <v>0.14634146341463405</v>
      </c>
      <c r="J121" s="7">
        <f t="shared" si="105"/>
        <v>8.3333333333333259E-2</v>
      </c>
      <c r="L121" s="3" t="s">
        <v>3</v>
      </c>
      <c r="M121" s="3" t="s">
        <v>36</v>
      </c>
      <c r="N121" s="3">
        <f t="shared" si="108"/>
        <v>13.91</v>
      </c>
      <c r="O121" s="3">
        <f t="shared" si="109"/>
        <v>0.13</v>
      </c>
      <c r="Q121" s="3">
        <f t="shared" si="110"/>
        <v>11.55</v>
      </c>
      <c r="R121" s="3">
        <f t="shared" si="111"/>
        <v>0.11</v>
      </c>
      <c r="T121" s="7">
        <f t="shared" si="112"/>
        <v>0.16966211358734717</v>
      </c>
      <c r="U121" s="7">
        <f t="shared" si="106"/>
        <v>0.15384615384615385</v>
      </c>
      <c r="W121" s="3" t="s">
        <v>3</v>
      </c>
      <c r="X121" s="3" t="s">
        <v>36</v>
      </c>
      <c r="Y121" s="3">
        <f t="shared" si="113"/>
        <v>14.4</v>
      </c>
      <c r="Z121" s="3">
        <f t="shared" si="114"/>
        <v>0.14000000000000001</v>
      </c>
      <c r="AB121" s="3" t="s">
        <v>3</v>
      </c>
      <c r="AC121" s="3" t="s">
        <v>36</v>
      </c>
      <c r="AD121" s="3">
        <f t="shared" si="115"/>
        <v>14.86</v>
      </c>
      <c r="AE121" s="3">
        <f t="shared" si="116"/>
        <v>0.14000000000000001</v>
      </c>
      <c r="AG121" s="3" t="s">
        <v>3</v>
      </c>
      <c r="AH121" s="3" t="s">
        <v>36</v>
      </c>
      <c r="AI121" s="3">
        <f t="shared" si="117"/>
        <v>15.59</v>
      </c>
      <c r="AJ121" s="3">
        <f t="shared" si="118"/>
        <v>0.15</v>
      </c>
    </row>
    <row r="122" spans="1:36" x14ac:dyDescent="0.25">
      <c r="A122" s="3" t="s">
        <v>3</v>
      </c>
      <c r="B122" s="3" t="s">
        <v>37</v>
      </c>
      <c r="C122" s="3">
        <f t="shared" si="103"/>
        <v>13.94</v>
      </c>
      <c r="D122" s="3">
        <f t="shared" si="103"/>
        <v>0.13</v>
      </c>
      <c r="F122" s="3">
        <f t="shared" si="104"/>
        <v>11.9</v>
      </c>
      <c r="G122" s="3">
        <f t="shared" si="104"/>
        <v>0.11</v>
      </c>
      <c r="I122" s="7">
        <f t="shared" ref="I122:I139" si="119">1-(F122/C122)</f>
        <v>0.14634146341463405</v>
      </c>
      <c r="J122" s="7">
        <f t="shared" ref="J122:J139" si="120">1-(G122/D122)</f>
        <v>0.15384615384615385</v>
      </c>
      <c r="L122" s="3" t="s">
        <v>3</v>
      </c>
      <c r="M122" s="3" t="s">
        <v>37</v>
      </c>
      <c r="N122" s="3">
        <f t="shared" si="108"/>
        <v>14.34</v>
      </c>
      <c r="O122" s="3">
        <f t="shared" si="109"/>
        <v>0.14000000000000001</v>
      </c>
      <c r="Q122" s="3">
        <f t="shared" si="110"/>
        <v>11.9</v>
      </c>
      <c r="R122" s="3">
        <f t="shared" si="111"/>
        <v>0.11</v>
      </c>
      <c r="T122" s="7">
        <f t="shared" si="112"/>
        <v>0.1701534170153417</v>
      </c>
      <c r="U122" s="7">
        <f t="shared" si="106"/>
        <v>0.2142857142857143</v>
      </c>
      <c r="W122" s="3" t="s">
        <v>3</v>
      </c>
      <c r="X122" s="3" t="s">
        <v>37</v>
      </c>
      <c r="Y122" s="3">
        <f t="shared" si="113"/>
        <v>14.85</v>
      </c>
      <c r="Z122" s="3">
        <f t="shared" si="114"/>
        <v>0.15000000000000002</v>
      </c>
      <c r="AB122" s="3" t="s">
        <v>3</v>
      </c>
      <c r="AC122" s="3" t="s">
        <v>37</v>
      </c>
      <c r="AD122" s="3">
        <f t="shared" si="115"/>
        <v>15.33</v>
      </c>
      <c r="AE122" s="3">
        <f t="shared" si="116"/>
        <v>0.15</v>
      </c>
      <c r="AG122" s="3" t="s">
        <v>3</v>
      </c>
      <c r="AH122" s="3" t="s">
        <v>37</v>
      </c>
      <c r="AI122" s="3">
        <f t="shared" si="117"/>
        <v>16.079999999999998</v>
      </c>
      <c r="AJ122" s="3">
        <f t="shared" si="118"/>
        <v>0.16</v>
      </c>
    </row>
    <row r="123" spans="1:36" x14ac:dyDescent="0.25">
      <c r="A123" s="3" t="s">
        <v>3</v>
      </c>
      <c r="B123" s="3" t="s">
        <v>9</v>
      </c>
      <c r="C123" s="3">
        <f t="shared" si="103"/>
        <v>10.25</v>
      </c>
      <c r="D123" s="3">
        <f t="shared" si="103"/>
        <v>0.11</v>
      </c>
      <c r="F123" s="3">
        <f t="shared" si="104"/>
        <v>8.75</v>
      </c>
      <c r="G123" s="3">
        <f t="shared" si="104"/>
        <v>0.09</v>
      </c>
      <c r="I123" s="7">
        <f t="shared" si="119"/>
        <v>0.14634146341463417</v>
      </c>
      <c r="J123" s="7">
        <f t="shared" si="120"/>
        <v>0.18181818181818188</v>
      </c>
      <c r="L123" s="3" t="s">
        <v>3</v>
      </c>
      <c r="M123" s="3" t="s">
        <v>9</v>
      </c>
      <c r="N123" s="3">
        <f t="shared" si="108"/>
        <v>10.54</v>
      </c>
      <c r="O123" s="3">
        <f t="shared" si="109"/>
        <v>0.12</v>
      </c>
      <c r="Q123" s="3">
        <f t="shared" si="110"/>
        <v>8.75</v>
      </c>
      <c r="R123" s="3">
        <f t="shared" si="111"/>
        <v>0.09</v>
      </c>
      <c r="T123" s="7">
        <f t="shared" si="112"/>
        <v>0.16982922201138517</v>
      </c>
      <c r="U123" s="7">
        <f t="shared" si="106"/>
        <v>0.25</v>
      </c>
      <c r="W123" s="3" t="s">
        <v>3</v>
      </c>
      <c r="X123" s="3" t="s">
        <v>9</v>
      </c>
      <c r="Y123" s="3">
        <f t="shared" si="113"/>
        <v>10.91</v>
      </c>
      <c r="Z123" s="3">
        <f t="shared" si="114"/>
        <v>0.13</v>
      </c>
      <c r="AB123" s="3" t="s">
        <v>3</v>
      </c>
      <c r="AC123" s="3" t="s">
        <v>9</v>
      </c>
      <c r="AD123" s="3">
        <f t="shared" si="115"/>
        <v>11.26</v>
      </c>
      <c r="AE123" s="3">
        <f t="shared" si="116"/>
        <v>0.13</v>
      </c>
      <c r="AG123" s="3" t="s">
        <v>3</v>
      </c>
      <c r="AH123" s="3" t="s">
        <v>9</v>
      </c>
      <c r="AI123" s="3">
        <f t="shared" si="117"/>
        <v>11.81</v>
      </c>
      <c r="AJ123" s="3">
        <f t="shared" si="118"/>
        <v>0.14000000000000001</v>
      </c>
    </row>
    <row r="124" spans="1:36" x14ac:dyDescent="0.25">
      <c r="A124" s="3" t="s">
        <v>37</v>
      </c>
      <c r="B124" s="3" t="s">
        <v>35</v>
      </c>
      <c r="C124" s="3">
        <f t="shared" si="103"/>
        <v>11.07</v>
      </c>
      <c r="D124" s="3">
        <f t="shared" si="103"/>
        <v>0.11</v>
      </c>
      <c r="F124" s="3">
        <f t="shared" si="104"/>
        <v>9.4499999999999993</v>
      </c>
      <c r="G124" s="3">
        <f t="shared" si="104"/>
        <v>0.1</v>
      </c>
      <c r="I124" s="7">
        <f t="shared" si="119"/>
        <v>0.14634146341463428</v>
      </c>
      <c r="J124" s="7">
        <f t="shared" si="120"/>
        <v>9.0909090909090828E-2</v>
      </c>
      <c r="L124" s="3" t="s">
        <v>37</v>
      </c>
      <c r="M124" s="3" t="s">
        <v>35</v>
      </c>
      <c r="N124" s="3">
        <f t="shared" si="108"/>
        <v>11.379999999999999</v>
      </c>
      <c r="O124" s="3">
        <f t="shared" si="109"/>
        <v>0.12</v>
      </c>
      <c r="Q124" s="3">
        <f t="shared" si="110"/>
        <v>9.4499999999999993</v>
      </c>
      <c r="R124" s="3">
        <f t="shared" si="111"/>
        <v>0.1</v>
      </c>
      <c r="T124" s="7">
        <f t="shared" si="112"/>
        <v>0.16959578207381365</v>
      </c>
      <c r="U124" s="7">
        <f t="shared" si="106"/>
        <v>0.16666666666666663</v>
      </c>
      <c r="W124" s="3" t="s">
        <v>37</v>
      </c>
      <c r="X124" s="3" t="s">
        <v>35</v>
      </c>
      <c r="Y124" s="3">
        <f t="shared" si="113"/>
        <v>11.78</v>
      </c>
      <c r="Z124" s="3">
        <f t="shared" si="114"/>
        <v>0.13</v>
      </c>
      <c r="AB124" s="3" t="s">
        <v>37</v>
      </c>
      <c r="AC124" s="3" t="s">
        <v>35</v>
      </c>
      <c r="AD124" s="3">
        <f t="shared" si="115"/>
        <v>12.16</v>
      </c>
      <c r="AE124" s="3">
        <f t="shared" si="116"/>
        <v>0.13</v>
      </c>
      <c r="AG124" s="3" t="s">
        <v>37</v>
      </c>
      <c r="AH124" s="3" t="s">
        <v>35</v>
      </c>
      <c r="AI124" s="3">
        <f t="shared" si="117"/>
        <v>12.76</v>
      </c>
      <c r="AJ124" s="3">
        <f t="shared" si="118"/>
        <v>0.14000000000000001</v>
      </c>
    </row>
    <row r="125" spans="1:36" x14ac:dyDescent="0.25">
      <c r="A125" s="3" t="s">
        <v>37</v>
      </c>
      <c r="B125" s="3" t="s">
        <v>36</v>
      </c>
      <c r="C125" s="3">
        <f t="shared" si="103"/>
        <v>10.25</v>
      </c>
      <c r="D125" s="3">
        <f t="shared" si="103"/>
        <v>0.11</v>
      </c>
      <c r="F125" s="3">
        <f t="shared" si="104"/>
        <v>8.75</v>
      </c>
      <c r="G125" s="3">
        <f t="shared" si="104"/>
        <v>0.09</v>
      </c>
      <c r="I125" s="7">
        <f t="shared" si="119"/>
        <v>0.14634146341463417</v>
      </c>
      <c r="J125" s="7">
        <f t="shared" si="120"/>
        <v>0.18181818181818188</v>
      </c>
      <c r="L125" s="3" t="s">
        <v>37</v>
      </c>
      <c r="M125" s="3" t="s">
        <v>36</v>
      </c>
      <c r="N125" s="3">
        <f t="shared" si="108"/>
        <v>10.54</v>
      </c>
      <c r="O125" s="3">
        <f t="shared" si="109"/>
        <v>0.12</v>
      </c>
      <c r="Q125" s="3">
        <f t="shared" si="110"/>
        <v>8.75</v>
      </c>
      <c r="R125" s="3">
        <f t="shared" si="111"/>
        <v>0.09</v>
      </c>
      <c r="T125" s="7">
        <f t="shared" si="112"/>
        <v>0.16982922201138517</v>
      </c>
      <c r="U125" s="7">
        <f t="shared" si="106"/>
        <v>0.25</v>
      </c>
      <c r="W125" s="3" t="s">
        <v>37</v>
      </c>
      <c r="X125" s="3" t="s">
        <v>36</v>
      </c>
      <c r="Y125" s="3">
        <f t="shared" si="113"/>
        <v>10.91</v>
      </c>
      <c r="Z125" s="3">
        <f t="shared" si="114"/>
        <v>0.13</v>
      </c>
      <c r="AB125" s="3" t="s">
        <v>37</v>
      </c>
      <c r="AC125" s="3" t="s">
        <v>36</v>
      </c>
      <c r="AD125" s="3">
        <f t="shared" si="115"/>
        <v>11.26</v>
      </c>
      <c r="AE125" s="3">
        <f t="shared" si="116"/>
        <v>0.13</v>
      </c>
      <c r="AG125" s="3" t="s">
        <v>37</v>
      </c>
      <c r="AH125" s="3" t="s">
        <v>36</v>
      </c>
      <c r="AI125" s="3">
        <f t="shared" si="117"/>
        <v>11.81</v>
      </c>
      <c r="AJ125" s="3">
        <f t="shared" si="118"/>
        <v>0.14000000000000001</v>
      </c>
    </row>
    <row r="126" spans="1:36" x14ac:dyDescent="0.25">
      <c r="A126" s="3" t="s">
        <v>37</v>
      </c>
      <c r="B126" s="3" t="s">
        <v>9</v>
      </c>
      <c r="C126" s="3">
        <f t="shared" si="103"/>
        <v>14.35</v>
      </c>
      <c r="D126" s="3">
        <f t="shared" si="103"/>
        <v>0.14000000000000001</v>
      </c>
      <c r="F126" s="3">
        <f t="shared" si="104"/>
        <v>12.25</v>
      </c>
      <c r="G126" s="3">
        <f t="shared" si="104"/>
        <v>0.12</v>
      </c>
      <c r="I126" s="7">
        <f t="shared" si="119"/>
        <v>0.14634146341463417</v>
      </c>
      <c r="J126" s="7">
        <f t="shared" si="120"/>
        <v>0.14285714285714302</v>
      </c>
      <c r="L126" s="3" t="s">
        <v>37</v>
      </c>
      <c r="M126" s="3" t="s">
        <v>9</v>
      </c>
      <c r="N126" s="3">
        <f t="shared" si="108"/>
        <v>14.76</v>
      </c>
      <c r="O126" s="3">
        <f t="shared" si="109"/>
        <v>0.15000000000000002</v>
      </c>
      <c r="Q126" s="3">
        <f t="shared" si="110"/>
        <v>12.25</v>
      </c>
      <c r="R126" s="3">
        <f t="shared" si="111"/>
        <v>0.12</v>
      </c>
      <c r="T126" s="7">
        <f t="shared" si="112"/>
        <v>0.17005420054200537</v>
      </c>
      <c r="U126" s="7">
        <f t="shared" si="106"/>
        <v>0.20000000000000018</v>
      </c>
      <c r="W126" s="3" t="s">
        <v>37</v>
      </c>
      <c r="X126" s="3" t="s">
        <v>9</v>
      </c>
      <c r="Y126" s="3">
        <f t="shared" si="113"/>
        <v>15.28</v>
      </c>
      <c r="Z126" s="3">
        <f t="shared" si="114"/>
        <v>0.16</v>
      </c>
      <c r="AB126" s="3" t="s">
        <v>37</v>
      </c>
      <c r="AC126" s="3" t="s">
        <v>9</v>
      </c>
      <c r="AD126" s="3">
        <f t="shared" si="115"/>
        <v>15.77</v>
      </c>
      <c r="AE126" s="3">
        <f t="shared" si="116"/>
        <v>0.17</v>
      </c>
      <c r="AG126" s="3" t="s">
        <v>37</v>
      </c>
      <c r="AH126" s="3" t="s">
        <v>9</v>
      </c>
      <c r="AI126" s="3">
        <f t="shared" si="117"/>
        <v>16.54</v>
      </c>
      <c r="AJ126" s="3">
        <f t="shared" si="118"/>
        <v>0.18</v>
      </c>
    </row>
    <row r="127" spans="1:36" x14ac:dyDescent="0.25">
      <c r="A127" s="3" t="s">
        <v>11</v>
      </c>
      <c r="B127" s="3" t="s">
        <v>35</v>
      </c>
      <c r="C127" s="3">
        <f t="shared" si="103"/>
        <v>14.35</v>
      </c>
      <c r="D127" s="3">
        <f t="shared" si="103"/>
        <v>0.14000000000000001</v>
      </c>
      <c r="F127" s="3">
        <f t="shared" si="104"/>
        <v>12.25</v>
      </c>
      <c r="G127" s="3">
        <f t="shared" si="104"/>
        <v>0.12</v>
      </c>
      <c r="I127" s="7">
        <f t="shared" si="119"/>
        <v>0.14634146341463417</v>
      </c>
      <c r="J127" s="7">
        <f t="shared" si="120"/>
        <v>0.14285714285714302</v>
      </c>
      <c r="L127" s="3" t="s">
        <v>11</v>
      </c>
      <c r="M127" s="3" t="s">
        <v>35</v>
      </c>
      <c r="N127" s="3">
        <f t="shared" si="108"/>
        <v>14.76</v>
      </c>
      <c r="O127" s="3">
        <f t="shared" si="109"/>
        <v>0.15000000000000002</v>
      </c>
      <c r="Q127" s="3">
        <f t="shared" si="110"/>
        <v>12.25</v>
      </c>
      <c r="R127" s="3">
        <f t="shared" si="111"/>
        <v>0.12</v>
      </c>
      <c r="T127" s="7">
        <f t="shared" si="112"/>
        <v>0.17005420054200537</v>
      </c>
      <c r="U127" s="7">
        <f t="shared" si="106"/>
        <v>0.20000000000000018</v>
      </c>
      <c r="W127" s="3" t="s">
        <v>11</v>
      </c>
      <c r="X127" s="3" t="s">
        <v>35</v>
      </c>
      <c r="Y127" s="3">
        <f t="shared" si="113"/>
        <v>15.28</v>
      </c>
      <c r="Z127" s="3">
        <f t="shared" si="114"/>
        <v>0.16</v>
      </c>
      <c r="AB127" s="3" t="s">
        <v>11</v>
      </c>
      <c r="AC127" s="3" t="s">
        <v>35</v>
      </c>
      <c r="AD127" s="3">
        <f t="shared" si="115"/>
        <v>15.77</v>
      </c>
      <c r="AE127" s="3">
        <f t="shared" si="116"/>
        <v>0.17</v>
      </c>
      <c r="AG127" s="3" t="s">
        <v>11</v>
      </c>
      <c r="AH127" s="3" t="s">
        <v>35</v>
      </c>
      <c r="AI127" s="3">
        <f t="shared" si="117"/>
        <v>16.54</v>
      </c>
      <c r="AJ127" s="3">
        <f t="shared" si="118"/>
        <v>0.18</v>
      </c>
    </row>
    <row r="128" spans="1:36" x14ac:dyDescent="0.25">
      <c r="A128" s="3" t="s">
        <v>11</v>
      </c>
      <c r="B128" s="3" t="s">
        <v>36</v>
      </c>
      <c r="C128" s="3">
        <f t="shared" si="103"/>
        <v>14.35</v>
      </c>
      <c r="D128" s="3">
        <f t="shared" si="103"/>
        <v>0.14000000000000001</v>
      </c>
      <c r="F128" s="3">
        <f t="shared" si="104"/>
        <v>12.25</v>
      </c>
      <c r="G128" s="3">
        <f t="shared" si="104"/>
        <v>0.12</v>
      </c>
      <c r="I128" s="7">
        <f t="shared" si="119"/>
        <v>0.14634146341463417</v>
      </c>
      <c r="J128" s="7">
        <f t="shared" si="120"/>
        <v>0.14285714285714302</v>
      </c>
      <c r="L128" s="3" t="s">
        <v>11</v>
      </c>
      <c r="M128" s="3" t="s">
        <v>36</v>
      </c>
      <c r="N128" s="3">
        <f t="shared" si="108"/>
        <v>14.76</v>
      </c>
      <c r="O128" s="3">
        <f t="shared" si="109"/>
        <v>0.15000000000000002</v>
      </c>
      <c r="Q128" s="3">
        <f t="shared" si="110"/>
        <v>12.25</v>
      </c>
      <c r="R128" s="3">
        <f t="shared" si="111"/>
        <v>0.12</v>
      </c>
      <c r="T128" s="7">
        <f t="shared" si="112"/>
        <v>0.17005420054200537</v>
      </c>
      <c r="U128" s="7">
        <f t="shared" si="106"/>
        <v>0.20000000000000018</v>
      </c>
      <c r="W128" s="3" t="s">
        <v>11</v>
      </c>
      <c r="X128" s="3" t="s">
        <v>36</v>
      </c>
      <c r="Y128" s="3">
        <f t="shared" si="113"/>
        <v>15.28</v>
      </c>
      <c r="Z128" s="3">
        <f t="shared" si="114"/>
        <v>0.16</v>
      </c>
      <c r="AB128" s="3" t="s">
        <v>11</v>
      </c>
      <c r="AC128" s="3" t="s">
        <v>36</v>
      </c>
      <c r="AD128" s="3">
        <f t="shared" si="115"/>
        <v>15.77</v>
      </c>
      <c r="AE128" s="3">
        <f t="shared" si="116"/>
        <v>0.17</v>
      </c>
      <c r="AG128" s="3" t="s">
        <v>11</v>
      </c>
      <c r="AH128" s="3" t="s">
        <v>36</v>
      </c>
      <c r="AI128" s="3">
        <f t="shared" si="117"/>
        <v>16.54</v>
      </c>
      <c r="AJ128" s="3">
        <f t="shared" si="118"/>
        <v>0.18</v>
      </c>
    </row>
    <row r="129" spans="1:36" x14ac:dyDescent="0.25">
      <c r="A129" s="3" t="s">
        <v>11</v>
      </c>
      <c r="B129" s="3" t="s">
        <v>3</v>
      </c>
      <c r="C129" s="3">
        <f t="shared" si="103"/>
        <v>10.25</v>
      </c>
      <c r="D129" s="3">
        <f t="shared" si="103"/>
        <v>0.11</v>
      </c>
      <c r="F129" s="3">
        <f t="shared" si="104"/>
        <v>8.75</v>
      </c>
      <c r="G129" s="3">
        <f t="shared" si="104"/>
        <v>0.09</v>
      </c>
      <c r="I129" s="7">
        <f t="shared" si="119"/>
        <v>0.14634146341463417</v>
      </c>
      <c r="J129" s="7">
        <f t="shared" si="120"/>
        <v>0.18181818181818188</v>
      </c>
      <c r="L129" s="3" t="s">
        <v>11</v>
      </c>
      <c r="M129" s="3" t="s">
        <v>3</v>
      </c>
      <c r="N129" s="3">
        <f t="shared" si="108"/>
        <v>10.54</v>
      </c>
      <c r="O129" s="3">
        <f t="shared" si="109"/>
        <v>0.12</v>
      </c>
      <c r="Q129" s="3">
        <f t="shared" si="110"/>
        <v>8.75</v>
      </c>
      <c r="R129" s="3">
        <f t="shared" si="111"/>
        <v>0.09</v>
      </c>
      <c r="T129" s="7">
        <f t="shared" si="112"/>
        <v>0.16982922201138517</v>
      </c>
      <c r="U129" s="7">
        <f t="shared" si="106"/>
        <v>0.25</v>
      </c>
      <c r="W129" s="3" t="s">
        <v>11</v>
      </c>
      <c r="X129" s="3" t="s">
        <v>3</v>
      </c>
      <c r="Y129" s="3">
        <f t="shared" si="113"/>
        <v>10.91</v>
      </c>
      <c r="Z129" s="3">
        <f t="shared" si="114"/>
        <v>0.13</v>
      </c>
      <c r="AB129" s="3" t="s">
        <v>11</v>
      </c>
      <c r="AC129" s="3" t="s">
        <v>3</v>
      </c>
      <c r="AD129" s="3">
        <f t="shared" si="115"/>
        <v>11.26</v>
      </c>
      <c r="AE129" s="3">
        <f t="shared" si="116"/>
        <v>0.13</v>
      </c>
      <c r="AG129" s="3" t="s">
        <v>11</v>
      </c>
      <c r="AH129" s="3" t="s">
        <v>3</v>
      </c>
      <c r="AI129" s="3">
        <f t="shared" si="117"/>
        <v>11.81</v>
      </c>
      <c r="AJ129" s="3">
        <f t="shared" si="118"/>
        <v>0.14000000000000001</v>
      </c>
    </row>
    <row r="130" spans="1:36" x14ac:dyDescent="0.25">
      <c r="A130" s="3" t="s">
        <v>11</v>
      </c>
      <c r="B130" s="3" t="s">
        <v>9</v>
      </c>
      <c r="C130" s="3">
        <f t="shared" si="103"/>
        <v>10.25</v>
      </c>
      <c r="D130" s="3">
        <f t="shared" si="103"/>
        <v>0.11</v>
      </c>
      <c r="F130" s="3">
        <f t="shared" si="104"/>
        <v>8.75</v>
      </c>
      <c r="G130" s="3">
        <f t="shared" si="104"/>
        <v>0.09</v>
      </c>
      <c r="I130" s="7">
        <f t="shared" si="119"/>
        <v>0.14634146341463417</v>
      </c>
      <c r="J130" s="7">
        <f t="shared" si="120"/>
        <v>0.18181818181818188</v>
      </c>
      <c r="L130" s="3" t="s">
        <v>11</v>
      </c>
      <c r="M130" s="3" t="s">
        <v>9</v>
      </c>
      <c r="N130" s="3">
        <f t="shared" si="108"/>
        <v>10.54</v>
      </c>
      <c r="O130" s="3">
        <f t="shared" si="109"/>
        <v>0.12</v>
      </c>
      <c r="Q130" s="3">
        <f t="shared" si="110"/>
        <v>8.75</v>
      </c>
      <c r="R130" s="3">
        <f t="shared" si="111"/>
        <v>0.09</v>
      </c>
      <c r="T130" s="7">
        <f t="shared" si="112"/>
        <v>0.16982922201138517</v>
      </c>
      <c r="U130" s="7">
        <f t="shared" si="106"/>
        <v>0.25</v>
      </c>
      <c r="W130" s="3" t="s">
        <v>11</v>
      </c>
      <c r="X130" s="3" t="s">
        <v>9</v>
      </c>
      <c r="Y130" s="3">
        <f t="shared" si="113"/>
        <v>10.91</v>
      </c>
      <c r="Z130" s="3">
        <f t="shared" si="114"/>
        <v>0.13</v>
      </c>
      <c r="AB130" s="3" t="s">
        <v>11</v>
      </c>
      <c r="AC130" s="3" t="s">
        <v>9</v>
      </c>
      <c r="AD130" s="3">
        <f t="shared" si="115"/>
        <v>11.26</v>
      </c>
      <c r="AE130" s="3">
        <f t="shared" si="116"/>
        <v>0.13</v>
      </c>
      <c r="AG130" s="3" t="s">
        <v>11</v>
      </c>
      <c r="AH130" s="3" t="s">
        <v>9</v>
      </c>
      <c r="AI130" s="3">
        <f t="shared" si="117"/>
        <v>11.81</v>
      </c>
      <c r="AJ130" s="3">
        <f t="shared" si="118"/>
        <v>0.14000000000000001</v>
      </c>
    </row>
    <row r="131" spans="1:36" x14ac:dyDescent="0.25">
      <c r="A131" s="3" t="s">
        <v>11</v>
      </c>
      <c r="B131" s="3" t="s">
        <v>37</v>
      </c>
      <c r="C131" s="3">
        <f t="shared" si="103"/>
        <v>14.35</v>
      </c>
      <c r="D131" s="3">
        <f t="shared" si="103"/>
        <v>0.14000000000000001</v>
      </c>
      <c r="F131" s="3">
        <f t="shared" si="104"/>
        <v>12.25</v>
      </c>
      <c r="G131" s="3">
        <f t="shared" si="104"/>
        <v>0.12</v>
      </c>
      <c r="I131" s="7">
        <f t="shared" si="119"/>
        <v>0.14634146341463417</v>
      </c>
      <c r="J131" s="7">
        <f t="shared" si="120"/>
        <v>0.14285714285714302</v>
      </c>
      <c r="L131" s="3" t="s">
        <v>11</v>
      </c>
      <c r="M131" s="3" t="s">
        <v>37</v>
      </c>
      <c r="N131" s="3">
        <f t="shared" si="108"/>
        <v>14.76</v>
      </c>
      <c r="O131" s="3">
        <f t="shared" si="109"/>
        <v>0.15000000000000002</v>
      </c>
      <c r="Q131" s="3">
        <f t="shared" si="110"/>
        <v>12.25</v>
      </c>
      <c r="R131" s="3">
        <f t="shared" si="111"/>
        <v>0.12</v>
      </c>
      <c r="T131" s="7">
        <f t="shared" si="112"/>
        <v>0.17005420054200537</v>
      </c>
      <c r="U131" s="7">
        <f t="shared" si="106"/>
        <v>0.20000000000000018</v>
      </c>
      <c r="W131" s="3" t="s">
        <v>11</v>
      </c>
      <c r="X131" s="3" t="s">
        <v>37</v>
      </c>
      <c r="Y131" s="3">
        <f t="shared" si="113"/>
        <v>15.28</v>
      </c>
      <c r="Z131" s="3">
        <f t="shared" si="114"/>
        <v>0.16</v>
      </c>
      <c r="AB131" s="3" t="s">
        <v>11</v>
      </c>
      <c r="AC131" s="3" t="s">
        <v>37</v>
      </c>
      <c r="AD131" s="3">
        <f t="shared" si="115"/>
        <v>15.77</v>
      </c>
      <c r="AE131" s="3">
        <f t="shared" si="116"/>
        <v>0.17</v>
      </c>
      <c r="AG131" s="3" t="s">
        <v>11</v>
      </c>
      <c r="AH131" s="3" t="s">
        <v>37</v>
      </c>
      <c r="AI131" s="3">
        <f t="shared" si="117"/>
        <v>16.54</v>
      </c>
      <c r="AJ131" s="3">
        <f t="shared" si="118"/>
        <v>0.18</v>
      </c>
    </row>
    <row r="132" spans="1:36" x14ac:dyDescent="0.25">
      <c r="A132" s="3" t="s">
        <v>1</v>
      </c>
      <c r="B132" s="3" t="s">
        <v>35</v>
      </c>
      <c r="C132" s="3">
        <f t="shared" si="103"/>
        <v>11.07</v>
      </c>
      <c r="D132" s="3">
        <f t="shared" si="103"/>
        <v>0.11</v>
      </c>
      <c r="F132" s="3">
        <f t="shared" si="104"/>
        <v>9.4499999999999993</v>
      </c>
      <c r="G132" s="3">
        <f t="shared" si="104"/>
        <v>0.1</v>
      </c>
      <c r="I132" s="7">
        <f t="shared" si="119"/>
        <v>0.14634146341463428</v>
      </c>
      <c r="J132" s="7">
        <f t="shared" si="120"/>
        <v>9.0909090909090828E-2</v>
      </c>
      <c r="L132" s="3" t="s">
        <v>1</v>
      </c>
      <c r="M132" s="3" t="s">
        <v>35</v>
      </c>
      <c r="N132" s="3">
        <f t="shared" si="108"/>
        <v>11.379999999999999</v>
      </c>
      <c r="O132" s="3">
        <f t="shared" si="109"/>
        <v>0.12</v>
      </c>
      <c r="Q132" s="3">
        <f t="shared" si="110"/>
        <v>9.4499999999999993</v>
      </c>
      <c r="R132" s="3">
        <f t="shared" si="111"/>
        <v>0.1</v>
      </c>
      <c r="T132" s="7">
        <f t="shared" si="112"/>
        <v>0.16959578207381365</v>
      </c>
      <c r="U132" s="7">
        <f t="shared" si="106"/>
        <v>0.16666666666666663</v>
      </c>
      <c r="W132" s="3" t="s">
        <v>1</v>
      </c>
      <c r="X132" s="3" t="s">
        <v>35</v>
      </c>
      <c r="Y132" s="3">
        <f t="shared" si="113"/>
        <v>11.78</v>
      </c>
      <c r="Z132" s="3">
        <f t="shared" si="114"/>
        <v>0.13</v>
      </c>
      <c r="AB132" s="3" t="s">
        <v>1</v>
      </c>
      <c r="AC132" s="3" t="s">
        <v>35</v>
      </c>
      <c r="AD132" s="3">
        <f t="shared" si="115"/>
        <v>12.16</v>
      </c>
      <c r="AE132" s="3">
        <f t="shared" si="116"/>
        <v>0.13</v>
      </c>
      <c r="AG132" s="3" t="s">
        <v>1</v>
      </c>
      <c r="AH132" s="3" t="s">
        <v>35</v>
      </c>
      <c r="AI132" s="3">
        <f t="shared" si="117"/>
        <v>12.76</v>
      </c>
      <c r="AJ132" s="3">
        <f t="shared" si="118"/>
        <v>0.14000000000000001</v>
      </c>
    </row>
    <row r="133" spans="1:36" x14ac:dyDescent="0.25">
      <c r="A133" s="3" t="s">
        <v>1</v>
      </c>
      <c r="B133" s="3" t="s">
        <v>36</v>
      </c>
      <c r="C133" s="3">
        <f t="shared" si="103"/>
        <v>13.94</v>
      </c>
      <c r="D133" s="3">
        <f t="shared" si="103"/>
        <v>0.13</v>
      </c>
      <c r="F133" s="3">
        <f t="shared" si="104"/>
        <v>11.9</v>
      </c>
      <c r="G133" s="3">
        <f t="shared" si="104"/>
        <v>0.11</v>
      </c>
      <c r="I133" s="7">
        <f t="shared" si="119"/>
        <v>0.14634146341463405</v>
      </c>
      <c r="J133" s="7">
        <f t="shared" si="120"/>
        <v>0.15384615384615385</v>
      </c>
      <c r="L133" s="3" t="s">
        <v>1</v>
      </c>
      <c r="M133" s="3" t="s">
        <v>36</v>
      </c>
      <c r="N133" s="3">
        <f t="shared" si="108"/>
        <v>14.34</v>
      </c>
      <c r="O133" s="3">
        <f t="shared" si="109"/>
        <v>0.14000000000000001</v>
      </c>
      <c r="Q133" s="3">
        <f t="shared" si="110"/>
        <v>11.9</v>
      </c>
      <c r="R133" s="3">
        <f t="shared" si="111"/>
        <v>0.11</v>
      </c>
      <c r="T133" s="7">
        <f t="shared" si="112"/>
        <v>0.1701534170153417</v>
      </c>
      <c r="U133" s="7">
        <f t="shared" si="106"/>
        <v>0.2142857142857143</v>
      </c>
      <c r="W133" s="3" t="s">
        <v>1</v>
      </c>
      <c r="X133" s="3" t="s">
        <v>36</v>
      </c>
      <c r="Y133" s="3">
        <f t="shared" si="113"/>
        <v>14.85</v>
      </c>
      <c r="Z133" s="3">
        <f t="shared" si="114"/>
        <v>0.15000000000000002</v>
      </c>
      <c r="AB133" s="3" t="s">
        <v>1</v>
      </c>
      <c r="AC133" s="3" t="s">
        <v>36</v>
      </c>
      <c r="AD133" s="3">
        <f t="shared" si="115"/>
        <v>15.33</v>
      </c>
      <c r="AE133" s="3">
        <f t="shared" si="116"/>
        <v>0.15</v>
      </c>
      <c r="AG133" s="3" t="s">
        <v>1</v>
      </c>
      <c r="AH133" s="3" t="s">
        <v>36</v>
      </c>
      <c r="AI133" s="3">
        <f t="shared" si="117"/>
        <v>16.079999999999998</v>
      </c>
      <c r="AJ133" s="3">
        <f t="shared" si="118"/>
        <v>0.16</v>
      </c>
    </row>
    <row r="134" spans="1:36" x14ac:dyDescent="0.25">
      <c r="A134" s="3" t="s">
        <v>1</v>
      </c>
      <c r="B134" s="3" t="s">
        <v>3</v>
      </c>
      <c r="C134" s="3">
        <f t="shared" si="103"/>
        <v>9.43</v>
      </c>
      <c r="D134" s="3">
        <f t="shared" si="103"/>
        <v>7.0000000000000007E-2</v>
      </c>
      <c r="F134" s="3">
        <f t="shared" si="104"/>
        <v>8.0500000000000007</v>
      </c>
      <c r="G134" s="3">
        <f t="shared" si="104"/>
        <v>0.06</v>
      </c>
      <c r="I134" s="7">
        <f t="shared" si="119"/>
        <v>0.14634146341463405</v>
      </c>
      <c r="J134" s="7">
        <f t="shared" si="120"/>
        <v>0.14285714285714302</v>
      </c>
      <c r="L134" s="3" t="s">
        <v>1</v>
      </c>
      <c r="M134" s="3" t="s">
        <v>3</v>
      </c>
      <c r="N134" s="3">
        <f t="shared" si="108"/>
        <v>9.6999999999999993</v>
      </c>
      <c r="O134" s="3">
        <f t="shared" si="109"/>
        <v>0.08</v>
      </c>
      <c r="Q134" s="3">
        <f t="shared" si="110"/>
        <v>8.0500000000000007</v>
      </c>
      <c r="R134" s="3">
        <f t="shared" si="111"/>
        <v>0.06</v>
      </c>
      <c r="T134" s="7">
        <f t="shared" si="112"/>
        <v>0.17010309278350499</v>
      </c>
      <c r="U134" s="7">
        <f t="shared" si="106"/>
        <v>0.25</v>
      </c>
      <c r="W134" s="3" t="s">
        <v>1</v>
      </c>
      <c r="X134" s="3" t="s">
        <v>3</v>
      </c>
      <c r="Y134" s="3">
        <f t="shared" si="113"/>
        <v>10.039999999999999</v>
      </c>
      <c r="Z134" s="3">
        <f t="shared" si="114"/>
        <v>0.09</v>
      </c>
      <c r="AB134" s="3" t="s">
        <v>1</v>
      </c>
      <c r="AC134" s="3" t="s">
        <v>3</v>
      </c>
      <c r="AD134" s="3">
        <f t="shared" si="115"/>
        <v>10.36</v>
      </c>
      <c r="AE134" s="3">
        <f t="shared" si="116"/>
        <v>0.09</v>
      </c>
      <c r="AG134" s="3" t="s">
        <v>1</v>
      </c>
      <c r="AH134" s="3" t="s">
        <v>3</v>
      </c>
      <c r="AI134" s="3">
        <f t="shared" si="117"/>
        <v>10.87</v>
      </c>
      <c r="AJ134" s="3">
        <f t="shared" si="118"/>
        <v>0.09</v>
      </c>
    </row>
    <row r="135" spans="1:36" x14ac:dyDescent="0.25">
      <c r="A135" s="3" t="s">
        <v>1</v>
      </c>
      <c r="B135" s="3" t="s">
        <v>9</v>
      </c>
      <c r="C135" s="3">
        <f t="shared" si="103"/>
        <v>9.43</v>
      </c>
      <c r="D135" s="3">
        <f t="shared" si="103"/>
        <v>7.0000000000000007E-2</v>
      </c>
      <c r="F135" s="3">
        <f t="shared" si="104"/>
        <v>8.0500000000000007</v>
      </c>
      <c r="G135" s="3">
        <f t="shared" si="104"/>
        <v>0.06</v>
      </c>
      <c r="I135" s="7">
        <f t="shared" si="119"/>
        <v>0.14634146341463405</v>
      </c>
      <c r="J135" s="7">
        <f t="shared" si="120"/>
        <v>0.14285714285714302</v>
      </c>
      <c r="L135" s="3" t="s">
        <v>1</v>
      </c>
      <c r="M135" s="3" t="s">
        <v>9</v>
      </c>
      <c r="N135" s="3">
        <f t="shared" si="108"/>
        <v>9.6999999999999993</v>
      </c>
      <c r="O135" s="3">
        <f t="shared" si="109"/>
        <v>0.08</v>
      </c>
      <c r="Q135" s="3">
        <f t="shared" si="110"/>
        <v>8.0500000000000007</v>
      </c>
      <c r="R135" s="3">
        <f t="shared" si="111"/>
        <v>0.06</v>
      </c>
      <c r="T135" s="7">
        <f t="shared" si="112"/>
        <v>0.17010309278350499</v>
      </c>
      <c r="U135" s="7">
        <f t="shared" si="106"/>
        <v>0.25</v>
      </c>
      <c r="W135" s="3" t="s">
        <v>1</v>
      </c>
      <c r="X135" s="3" t="s">
        <v>9</v>
      </c>
      <c r="Y135" s="3">
        <f t="shared" si="113"/>
        <v>10.039999999999999</v>
      </c>
      <c r="Z135" s="3">
        <f t="shared" si="114"/>
        <v>0.09</v>
      </c>
      <c r="AB135" s="3" t="s">
        <v>1</v>
      </c>
      <c r="AC135" s="3" t="s">
        <v>9</v>
      </c>
      <c r="AD135" s="3">
        <f t="shared" si="115"/>
        <v>10.36</v>
      </c>
      <c r="AE135" s="3">
        <f t="shared" si="116"/>
        <v>0.09</v>
      </c>
      <c r="AG135" s="3" t="s">
        <v>1</v>
      </c>
      <c r="AH135" s="3" t="s">
        <v>9</v>
      </c>
      <c r="AI135" s="3">
        <f t="shared" si="117"/>
        <v>10.87</v>
      </c>
      <c r="AJ135" s="3">
        <f t="shared" si="118"/>
        <v>0.09</v>
      </c>
    </row>
    <row r="136" spans="1:36" x14ac:dyDescent="0.25">
      <c r="A136" s="3" t="s">
        <v>1</v>
      </c>
      <c r="B136" s="3" t="s">
        <v>34</v>
      </c>
      <c r="C136" s="3">
        <f t="shared" si="103"/>
        <v>13.53</v>
      </c>
      <c r="D136" s="3">
        <f t="shared" si="103"/>
        <v>0.12</v>
      </c>
      <c r="F136" s="3">
        <f t="shared" si="104"/>
        <v>11.55</v>
      </c>
      <c r="G136" s="3">
        <f t="shared" si="104"/>
        <v>0.11</v>
      </c>
      <c r="I136" s="7">
        <f t="shared" si="119"/>
        <v>0.14634146341463405</v>
      </c>
      <c r="J136" s="7">
        <f t="shared" si="120"/>
        <v>8.3333333333333259E-2</v>
      </c>
      <c r="L136" s="3" t="s">
        <v>1</v>
      </c>
      <c r="M136" s="3" t="s">
        <v>34</v>
      </c>
      <c r="N136" s="3">
        <f t="shared" si="108"/>
        <v>13.91</v>
      </c>
      <c r="O136" s="3">
        <f t="shared" si="109"/>
        <v>0.13</v>
      </c>
      <c r="Q136" s="3">
        <f t="shared" si="110"/>
        <v>11.55</v>
      </c>
      <c r="R136" s="3">
        <f t="shared" si="111"/>
        <v>0.11</v>
      </c>
      <c r="T136" s="7">
        <f t="shared" si="112"/>
        <v>0.16966211358734717</v>
      </c>
      <c r="U136" s="7">
        <f t="shared" si="106"/>
        <v>0.15384615384615385</v>
      </c>
      <c r="W136" s="3" t="s">
        <v>1</v>
      </c>
      <c r="X136" s="3" t="s">
        <v>34</v>
      </c>
      <c r="Y136" s="3">
        <f t="shared" si="113"/>
        <v>14.4</v>
      </c>
      <c r="Z136" s="3">
        <f t="shared" si="114"/>
        <v>0.14000000000000001</v>
      </c>
      <c r="AB136" s="3" t="s">
        <v>1</v>
      </c>
      <c r="AC136" s="3" t="s">
        <v>34</v>
      </c>
      <c r="AD136" s="3">
        <f t="shared" si="115"/>
        <v>14.86</v>
      </c>
      <c r="AE136" s="3">
        <f t="shared" si="116"/>
        <v>0.14000000000000001</v>
      </c>
      <c r="AG136" s="3" t="s">
        <v>1</v>
      </c>
      <c r="AH136" s="3" t="s">
        <v>34</v>
      </c>
      <c r="AI136" s="3">
        <f t="shared" si="117"/>
        <v>15.59</v>
      </c>
      <c r="AJ136" s="3">
        <f t="shared" si="118"/>
        <v>0.15</v>
      </c>
    </row>
    <row r="137" spans="1:36" x14ac:dyDescent="0.25">
      <c r="A137" s="3" t="s">
        <v>1</v>
      </c>
      <c r="B137" s="3" t="s">
        <v>11</v>
      </c>
      <c r="C137" s="3">
        <f t="shared" si="103"/>
        <v>10.25</v>
      </c>
      <c r="D137" s="3">
        <f t="shared" si="103"/>
        <v>0.11</v>
      </c>
      <c r="F137" s="3">
        <f t="shared" si="104"/>
        <v>8.75</v>
      </c>
      <c r="G137" s="3">
        <f t="shared" si="104"/>
        <v>0.09</v>
      </c>
      <c r="I137" s="7">
        <f t="shared" si="119"/>
        <v>0.14634146341463417</v>
      </c>
      <c r="J137" s="7">
        <f t="shared" si="120"/>
        <v>0.18181818181818188</v>
      </c>
      <c r="L137" s="3" t="s">
        <v>1</v>
      </c>
      <c r="M137" s="3" t="s">
        <v>11</v>
      </c>
      <c r="N137" s="3">
        <f t="shared" si="108"/>
        <v>10.54</v>
      </c>
      <c r="O137" s="3">
        <f t="shared" si="109"/>
        <v>0.12</v>
      </c>
      <c r="Q137" s="3">
        <f t="shared" si="110"/>
        <v>8.75</v>
      </c>
      <c r="R137" s="3">
        <f t="shared" si="111"/>
        <v>0.09</v>
      </c>
      <c r="T137" s="7">
        <f t="shared" si="112"/>
        <v>0.16982922201138517</v>
      </c>
      <c r="U137" s="7">
        <f t="shared" si="106"/>
        <v>0.25</v>
      </c>
      <c r="W137" s="3" t="s">
        <v>1</v>
      </c>
      <c r="X137" s="3" t="s">
        <v>11</v>
      </c>
      <c r="Y137" s="3">
        <f t="shared" si="113"/>
        <v>10.91</v>
      </c>
      <c r="Z137" s="3">
        <f t="shared" si="114"/>
        <v>0.13</v>
      </c>
      <c r="AB137" s="3" t="s">
        <v>1</v>
      </c>
      <c r="AC137" s="3" t="s">
        <v>11</v>
      </c>
      <c r="AD137" s="3">
        <f t="shared" si="115"/>
        <v>11.26</v>
      </c>
      <c r="AE137" s="3">
        <f t="shared" si="116"/>
        <v>0.13</v>
      </c>
      <c r="AG137" s="3" t="s">
        <v>1</v>
      </c>
      <c r="AH137" s="3" t="s">
        <v>11</v>
      </c>
      <c r="AI137" s="3">
        <f t="shared" si="117"/>
        <v>11.81</v>
      </c>
      <c r="AJ137" s="3">
        <f t="shared" si="118"/>
        <v>0.14000000000000001</v>
      </c>
    </row>
    <row r="138" spans="1:36" x14ac:dyDescent="0.25">
      <c r="A138" s="3" t="s">
        <v>1</v>
      </c>
      <c r="B138" s="3" t="s">
        <v>1</v>
      </c>
      <c r="C138" s="3">
        <f t="shared" si="103"/>
        <v>8.61</v>
      </c>
      <c r="D138" s="3">
        <f t="shared" si="103"/>
        <v>7.0000000000000007E-2</v>
      </c>
      <c r="F138" s="3">
        <f t="shared" si="104"/>
        <v>7.35</v>
      </c>
      <c r="G138" s="3">
        <f t="shared" si="104"/>
        <v>0.06</v>
      </c>
      <c r="I138" s="7">
        <f t="shared" si="119"/>
        <v>0.14634146341463417</v>
      </c>
      <c r="J138" s="7">
        <f t="shared" si="120"/>
        <v>0.14285714285714302</v>
      </c>
      <c r="L138" s="3" t="s">
        <v>1</v>
      </c>
      <c r="M138" s="3" t="s">
        <v>1</v>
      </c>
      <c r="N138" s="3">
        <f t="shared" si="108"/>
        <v>8.86</v>
      </c>
      <c r="O138" s="3">
        <f t="shared" si="109"/>
        <v>0.08</v>
      </c>
      <c r="Q138" s="3">
        <f t="shared" si="110"/>
        <v>7.35</v>
      </c>
      <c r="R138" s="3">
        <f t="shared" si="111"/>
        <v>0.06</v>
      </c>
      <c r="T138" s="7">
        <f t="shared" si="112"/>
        <v>0.17042889390519189</v>
      </c>
      <c r="U138" s="7">
        <f t="shared" si="106"/>
        <v>0.25</v>
      </c>
      <c r="W138" s="3" t="s">
        <v>1</v>
      </c>
      <c r="X138" s="3" t="s">
        <v>1</v>
      </c>
      <c r="Y138" s="3">
        <f t="shared" si="113"/>
        <v>9.18</v>
      </c>
      <c r="Z138" s="3">
        <f t="shared" si="114"/>
        <v>0.09</v>
      </c>
      <c r="AB138" s="3" t="s">
        <v>1</v>
      </c>
      <c r="AC138" s="3" t="s">
        <v>1</v>
      </c>
      <c r="AD138" s="3">
        <f t="shared" si="115"/>
        <v>9.4700000000000006</v>
      </c>
      <c r="AE138" s="3">
        <f t="shared" si="116"/>
        <v>0.09</v>
      </c>
      <c r="AG138" s="3" t="s">
        <v>1</v>
      </c>
      <c r="AH138" s="3" t="s">
        <v>1</v>
      </c>
      <c r="AI138" s="3">
        <f t="shared" si="117"/>
        <v>9.93</v>
      </c>
      <c r="AJ138" s="3">
        <f t="shared" si="118"/>
        <v>0.09</v>
      </c>
    </row>
    <row r="139" spans="1:36" x14ac:dyDescent="0.25">
      <c r="A139" s="3" t="s">
        <v>1</v>
      </c>
      <c r="B139" s="3" t="s">
        <v>37</v>
      </c>
      <c r="C139" s="3">
        <f t="shared" si="103"/>
        <v>14.35</v>
      </c>
      <c r="D139" s="3">
        <f t="shared" si="103"/>
        <v>0.14000000000000001</v>
      </c>
      <c r="F139" s="3">
        <f t="shared" si="104"/>
        <v>12.25</v>
      </c>
      <c r="G139" s="3">
        <f t="shared" si="104"/>
        <v>0.12</v>
      </c>
      <c r="I139" s="7">
        <f t="shared" si="119"/>
        <v>0.14634146341463417</v>
      </c>
      <c r="J139" s="7">
        <f t="shared" si="120"/>
        <v>0.14285714285714302</v>
      </c>
      <c r="L139" s="3" t="s">
        <v>1</v>
      </c>
      <c r="M139" s="3" t="s">
        <v>37</v>
      </c>
      <c r="N139" s="3">
        <f t="shared" si="108"/>
        <v>14.76</v>
      </c>
      <c r="O139" s="3">
        <f t="shared" si="109"/>
        <v>0.15000000000000002</v>
      </c>
      <c r="Q139" s="3">
        <f t="shared" si="110"/>
        <v>12.25</v>
      </c>
      <c r="R139" s="3">
        <f t="shared" si="111"/>
        <v>0.12</v>
      </c>
      <c r="T139" s="7">
        <f t="shared" si="112"/>
        <v>0.17005420054200537</v>
      </c>
      <c r="U139" s="7">
        <f t="shared" si="106"/>
        <v>0.20000000000000018</v>
      </c>
      <c r="W139" s="3" t="s">
        <v>1</v>
      </c>
      <c r="X139" s="3" t="s">
        <v>37</v>
      </c>
      <c r="Y139" s="3">
        <f t="shared" si="113"/>
        <v>15.28</v>
      </c>
      <c r="Z139" s="3">
        <f t="shared" si="114"/>
        <v>0.16</v>
      </c>
      <c r="AB139" s="3" t="s">
        <v>1</v>
      </c>
      <c r="AC139" s="3" t="s">
        <v>37</v>
      </c>
      <c r="AD139" s="3">
        <f t="shared" si="115"/>
        <v>15.77</v>
      </c>
      <c r="AE139" s="3">
        <f t="shared" si="116"/>
        <v>0.17</v>
      </c>
      <c r="AG139" s="3" t="s">
        <v>1</v>
      </c>
      <c r="AH139" s="3" t="s">
        <v>37</v>
      </c>
      <c r="AI139" s="3">
        <f t="shared" si="117"/>
        <v>16.54</v>
      </c>
      <c r="AJ139" s="3">
        <f t="shared" si="118"/>
        <v>0.18</v>
      </c>
    </row>
    <row r="140" spans="1:36" x14ac:dyDescent="0.25">
      <c r="A140" s="3" t="s">
        <v>548</v>
      </c>
      <c r="B140" s="3" t="s">
        <v>35</v>
      </c>
      <c r="C140" s="3">
        <f t="shared" ref="C140:D140" si="121">ROUND(C29*(1-$B$112),2)</f>
        <v>10.25</v>
      </c>
      <c r="D140" s="3">
        <f t="shared" si="121"/>
        <v>0.11</v>
      </c>
      <c r="F140" s="3">
        <f t="shared" ref="F140:G140" si="122">F29</f>
        <v>8.75</v>
      </c>
      <c r="G140" s="3">
        <f t="shared" si="122"/>
        <v>0.09</v>
      </c>
      <c r="I140" s="7">
        <f t="shared" ref="I140:I147" si="123">1-(F140/C140)</f>
        <v>0.14634146341463417</v>
      </c>
      <c r="J140" s="7">
        <f t="shared" ref="J140:J147" si="124">1-(G140/D140)</f>
        <v>0.18181818181818188</v>
      </c>
      <c r="L140" s="3" t="s">
        <v>548</v>
      </c>
      <c r="M140" s="3" t="s">
        <v>35</v>
      </c>
      <c r="N140" s="3">
        <f t="shared" si="108"/>
        <v>10.54</v>
      </c>
      <c r="O140" s="3">
        <f t="shared" si="109"/>
        <v>0.12</v>
      </c>
      <c r="Q140" s="3">
        <f t="shared" si="110"/>
        <v>8.75</v>
      </c>
      <c r="R140" s="3">
        <f t="shared" si="111"/>
        <v>0.09</v>
      </c>
      <c r="T140" s="7">
        <f t="shared" si="112"/>
        <v>0.16982922201138517</v>
      </c>
      <c r="U140" s="7">
        <f t="shared" si="106"/>
        <v>0.25</v>
      </c>
      <c r="W140" s="3" t="s">
        <v>548</v>
      </c>
      <c r="X140" s="3" t="s">
        <v>35</v>
      </c>
      <c r="Y140" s="3">
        <f t="shared" si="113"/>
        <v>10.91</v>
      </c>
      <c r="Z140" s="3">
        <f t="shared" si="114"/>
        <v>0.13</v>
      </c>
      <c r="AB140" s="3" t="s">
        <v>548</v>
      </c>
      <c r="AC140" s="3" t="s">
        <v>35</v>
      </c>
      <c r="AD140" s="3">
        <f t="shared" si="115"/>
        <v>11.26</v>
      </c>
      <c r="AE140" s="3">
        <f t="shared" si="116"/>
        <v>0.13</v>
      </c>
      <c r="AG140" s="3" t="s">
        <v>548</v>
      </c>
      <c r="AH140" s="3" t="s">
        <v>35</v>
      </c>
      <c r="AI140" s="3">
        <f t="shared" si="117"/>
        <v>11.81</v>
      </c>
      <c r="AJ140" s="3">
        <f t="shared" si="118"/>
        <v>0.14000000000000001</v>
      </c>
    </row>
    <row r="141" spans="1:36" x14ac:dyDescent="0.25">
      <c r="A141" s="3" t="s">
        <v>548</v>
      </c>
      <c r="B141" s="4" t="s">
        <v>36</v>
      </c>
      <c r="C141" s="3">
        <f t="shared" ref="C141:D141" si="125">ROUND(C30*(1-$B$112),2)</f>
        <v>13.53</v>
      </c>
      <c r="D141" s="3">
        <f t="shared" si="125"/>
        <v>0.12</v>
      </c>
      <c r="F141" s="3">
        <f t="shared" ref="F141:G141" si="126">F30</f>
        <v>11.55</v>
      </c>
      <c r="G141" s="3">
        <f t="shared" si="126"/>
        <v>0.11</v>
      </c>
      <c r="I141" s="7">
        <f t="shared" si="123"/>
        <v>0.14634146341463405</v>
      </c>
      <c r="J141" s="7">
        <f t="shared" si="124"/>
        <v>8.3333333333333259E-2</v>
      </c>
      <c r="L141" s="3" t="s">
        <v>548</v>
      </c>
      <c r="M141" s="4" t="s">
        <v>36</v>
      </c>
      <c r="N141" s="3">
        <f t="shared" si="108"/>
        <v>13.91</v>
      </c>
      <c r="O141" s="3">
        <f t="shared" si="109"/>
        <v>0.13</v>
      </c>
      <c r="Q141" s="3">
        <f t="shared" si="110"/>
        <v>11.55</v>
      </c>
      <c r="R141" s="3">
        <f t="shared" si="111"/>
        <v>0.11</v>
      </c>
      <c r="T141" s="7">
        <f t="shared" si="112"/>
        <v>0.16966211358734717</v>
      </c>
      <c r="U141" s="7">
        <f t="shared" si="106"/>
        <v>0.15384615384615385</v>
      </c>
      <c r="W141" s="3" t="s">
        <v>548</v>
      </c>
      <c r="X141" s="4" t="s">
        <v>36</v>
      </c>
      <c r="Y141" s="3">
        <f t="shared" si="113"/>
        <v>14.4</v>
      </c>
      <c r="Z141" s="3">
        <f t="shared" si="114"/>
        <v>0.14000000000000001</v>
      </c>
      <c r="AB141" s="3" t="s">
        <v>548</v>
      </c>
      <c r="AC141" s="4" t="s">
        <v>36</v>
      </c>
      <c r="AD141" s="3">
        <f t="shared" si="115"/>
        <v>14.86</v>
      </c>
      <c r="AE141" s="3">
        <f t="shared" si="116"/>
        <v>0.14000000000000001</v>
      </c>
      <c r="AG141" s="3" t="s">
        <v>548</v>
      </c>
      <c r="AH141" s="4" t="s">
        <v>36</v>
      </c>
      <c r="AI141" s="3">
        <f t="shared" si="117"/>
        <v>15.59</v>
      </c>
      <c r="AJ141" s="3">
        <f t="shared" si="118"/>
        <v>0.15</v>
      </c>
    </row>
    <row r="142" spans="1:36" x14ac:dyDescent="0.25">
      <c r="A142" s="3" t="s">
        <v>548</v>
      </c>
      <c r="B142" s="3" t="s">
        <v>37</v>
      </c>
      <c r="C142" s="3">
        <f t="shared" ref="C142:D142" si="127">ROUND(C31*(1-$B$112),2)</f>
        <v>13.94</v>
      </c>
      <c r="D142" s="3">
        <f t="shared" si="127"/>
        <v>0.13</v>
      </c>
      <c r="F142" s="3">
        <f t="shared" ref="F142:G142" si="128">F31</f>
        <v>11.9</v>
      </c>
      <c r="G142" s="3">
        <f t="shared" si="128"/>
        <v>0.11</v>
      </c>
      <c r="I142" s="7">
        <f t="shared" si="123"/>
        <v>0.14634146341463405</v>
      </c>
      <c r="J142" s="7">
        <f t="shared" si="124"/>
        <v>0.15384615384615385</v>
      </c>
      <c r="L142" s="3" t="s">
        <v>548</v>
      </c>
      <c r="M142" s="3" t="s">
        <v>37</v>
      </c>
      <c r="N142" s="3">
        <f t="shared" si="108"/>
        <v>14.34</v>
      </c>
      <c r="O142" s="3">
        <f t="shared" si="109"/>
        <v>0.14000000000000001</v>
      </c>
      <c r="Q142" s="3">
        <f t="shared" si="110"/>
        <v>11.9</v>
      </c>
      <c r="R142" s="3">
        <f t="shared" si="111"/>
        <v>0.11</v>
      </c>
      <c r="T142" s="7">
        <f t="shared" si="112"/>
        <v>0.1701534170153417</v>
      </c>
      <c r="U142" s="7">
        <f t="shared" si="106"/>
        <v>0.2142857142857143</v>
      </c>
      <c r="W142" s="3" t="s">
        <v>548</v>
      </c>
      <c r="X142" s="3" t="s">
        <v>37</v>
      </c>
      <c r="Y142" s="3">
        <f t="shared" si="113"/>
        <v>14.85</v>
      </c>
      <c r="Z142" s="3">
        <f t="shared" si="114"/>
        <v>0.15000000000000002</v>
      </c>
      <c r="AB142" s="3" t="s">
        <v>548</v>
      </c>
      <c r="AC142" s="3" t="s">
        <v>37</v>
      </c>
      <c r="AD142" s="3">
        <f t="shared" si="115"/>
        <v>15.33</v>
      </c>
      <c r="AE142" s="3">
        <f t="shared" si="116"/>
        <v>0.15</v>
      </c>
      <c r="AG142" s="3" t="s">
        <v>548</v>
      </c>
      <c r="AH142" s="3" t="s">
        <v>37</v>
      </c>
      <c r="AI142" s="3">
        <f t="shared" si="117"/>
        <v>16.079999999999998</v>
      </c>
      <c r="AJ142" s="3">
        <f t="shared" si="118"/>
        <v>0.16</v>
      </c>
    </row>
    <row r="143" spans="1:36" x14ac:dyDescent="0.25">
      <c r="A143" s="3" t="s">
        <v>548</v>
      </c>
      <c r="B143" s="3" t="s">
        <v>9</v>
      </c>
      <c r="C143" s="3">
        <f t="shared" ref="C143:D143" si="129">ROUND(C32*(1-$B$112),2)</f>
        <v>11.07</v>
      </c>
      <c r="D143" s="3">
        <f t="shared" si="129"/>
        <v>0.11</v>
      </c>
      <c r="F143" s="3">
        <f t="shared" ref="F143:G143" si="130">F32</f>
        <v>9.4499999999999993</v>
      </c>
      <c r="G143" s="3">
        <f t="shared" si="130"/>
        <v>0.1</v>
      </c>
      <c r="I143" s="7">
        <f t="shared" si="123"/>
        <v>0.14634146341463428</v>
      </c>
      <c r="J143" s="7">
        <f t="shared" si="124"/>
        <v>9.0909090909090828E-2</v>
      </c>
      <c r="L143" s="3" t="s">
        <v>548</v>
      </c>
      <c r="M143" s="3" t="s">
        <v>9</v>
      </c>
      <c r="N143" s="3">
        <f t="shared" si="108"/>
        <v>11.379999999999999</v>
      </c>
      <c r="O143" s="3">
        <f t="shared" si="109"/>
        <v>0.12</v>
      </c>
      <c r="Q143" s="3">
        <f t="shared" si="110"/>
        <v>9.4499999999999993</v>
      </c>
      <c r="R143" s="3">
        <f t="shared" si="111"/>
        <v>0.1</v>
      </c>
      <c r="T143" s="7">
        <f t="shared" si="112"/>
        <v>0.16959578207381365</v>
      </c>
      <c r="U143" s="7">
        <f t="shared" si="106"/>
        <v>0.16666666666666663</v>
      </c>
      <c r="W143" s="3" t="s">
        <v>548</v>
      </c>
      <c r="X143" s="3" t="s">
        <v>9</v>
      </c>
      <c r="Y143" s="3">
        <f t="shared" si="113"/>
        <v>11.78</v>
      </c>
      <c r="Z143" s="3">
        <f t="shared" si="114"/>
        <v>0.13</v>
      </c>
      <c r="AB143" s="3" t="s">
        <v>548</v>
      </c>
      <c r="AC143" s="3" t="s">
        <v>9</v>
      </c>
      <c r="AD143" s="3">
        <f t="shared" si="115"/>
        <v>12.16</v>
      </c>
      <c r="AE143" s="3">
        <f t="shared" si="116"/>
        <v>0.13</v>
      </c>
      <c r="AG143" s="3" t="s">
        <v>548</v>
      </c>
      <c r="AH143" s="3" t="s">
        <v>9</v>
      </c>
      <c r="AI143" s="3">
        <f t="shared" si="117"/>
        <v>12.76</v>
      </c>
      <c r="AJ143" s="3">
        <f t="shared" si="118"/>
        <v>0.14000000000000001</v>
      </c>
    </row>
    <row r="144" spans="1:36" x14ac:dyDescent="0.25">
      <c r="A144" s="3" t="s">
        <v>548</v>
      </c>
      <c r="B144" s="3" t="s">
        <v>34</v>
      </c>
      <c r="C144" s="3">
        <f t="shared" ref="C144:D144" si="131">ROUND(C33*(1-$B$112),2)</f>
        <v>11.07</v>
      </c>
      <c r="D144" s="3">
        <f t="shared" si="131"/>
        <v>0.11</v>
      </c>
      <c r="F144" s="3">
        <f t="shared" ref="F144:G144" si="132">F33</f>
        <v>9.4499999999999993</v>
      </c>
      <c r="G144" s="3">
        <f t="shared" si="132"/>
        <v>0.1</v>
      </c>
      <c r="I144" s="7">
        <f t="shared" ref="I144" si="133">1-(F144/C144)</f>
        <v>0.14634146341463428</v>
      </c>
      <c r="J144" s="7">
        <f t="shared" ref="J144" si="134">1-(G144/D144)</f>
        <v>9.0909090909090828E-2</v>
      </c>
      <c r="L144" s="3" t="s">
        <v>548</v>
      </c>
      <c r="M144" s="3" t="s">
        <v>34</v>
      </c>
      <c r="N144" s="3">
        <f t="shared" si="108"/>
        <v>11.379999999999999</v>
      </c>
      <c r="O144" s="3">
        <f t="shared" si="109"/>
        <v>0.12</v>
      </c>
      <c r="Q144" s="3">
        <f t="shared" si="110"/>
        <v>9.4499999999999993</v>
      </c>
      <c r="R144" s="3">
        <f t="shared" si="111"/>
        <v>0.1</v>
      </c>
      <c r="T144" s="7">
        <f t="shared" si="112"/>
        <v>0.16959578207381365</v>
      </c>
      <c r="U144" s="7">
        <f t="shared" si="106"/>
        <v>0.16666666666666663</v>
      </c>
      <c r="W144" s="3" t="s">
        <v>548</v>
      </c>
      <c r="X144" s="3" t="s">
        <v>34</v>
      </c>
      <c r="Y144" s="3">
        <f t="shared" si="113"/>
        <v>11.78</v>
      </c>
      <c r="Z144" s="3">
        <f t="shared" si="114"/>
        <v>0.13</v>
      </c>
      <c r="AB144" s="3" t="s">
        <v>548</v>
      </c>
      <c r="AC144" s="3" t="s">
        <v>34</v>
      </c>
      <c r="AD144" s="3">
        <f t="shared" si="115"/>
        <v>12.16</v>
      </c>
      <c r="AE144" s="3">
        <f t="shared" si="116"/>
        <v>0.13</v>
      </c>
      <c r="AG144" s="3" t="s">
        <v>548</v>
      </c>
      <c r="AH144" s="3" t="s">
        <v>34</v>
      </c>
      <c r="AI144" s="3">
        <f t="shared" si="117"/>
        <v>12.76</v>
      </c>
      <c r="AJ144" s="3">
        <f t="shared" si="118"/>
        <v>0.14000000000000001</v>
      </c>
    </row>
    <row r="145" spans="1:36" x14ac:dyDescent="0.25">
      <c r="A145" s="3" t="s">
        <v>548</v>
      </c>
      <c r="B145" s="3" t="s">
        <v>3</v>
      </c>
      <c r="C145" s="3">
        <f t="shared" ref="C145:D145" si="135">ROUND(C34*(1-$B$112),2)</f>
        <v>8.61</v>
      </c>
      <c r="D145" s="3">
        <f t="shared" si="135"/>
        <v>7.0000000000000007E-2</v>
      </c>
      <c r="F145" s="3">
        <f t="shared" ref="F145:G145" si="136">F34</f>
        <v>7.35</v>
      </c>
      <c r="G145" s="3">
        <f t="shared" si="136"/>
        <v>0.06</v>
      </c>
      <c r="I145" s="7">
        <f t="shared" si="123"/>
        <v>0.14634146341463417</v>
      </c>
      <c r="J145" s="7">
        <f t="shared" si="124"/>
        <v>0.14285714285714302</v>
      </c>
      <c r="L145" s="3" t="s">
        <v>548</v>
      </c>
      <c r="M145" s="3" t="s">
        <v>3</v>
      </c>
      <c r="N145" s="3">
        <f t="shared" si="108"/>
        <v>8.86</v>
      </c>
      <c r="O145" s="3">
        <f t="shared" si="109"/>
        <v>0.08</v>
      </c>
      <c r="Q145" s="3">
        <f t="shared" si="110"/>
        <v>7.35</v>
      </c>
      <c r="R145" s="3">
        <f t="shared" si="111"/>
        <v>0.06</v>
      </c>
      <c r="T145" s="7">
        <f t="shared" si="112"/>
        <v>0.17042889390519189</v>
      </c>
      <c r="U145" s="7">
        <f t="shared" si="106"/>
        <v>0.25</v>
      </c>
      <c r="W145" s="3" t="s">
        <v>548</v>
      </c>
      <c r="X145" s="3" t="s">
        <v>3</v>
      </c>
      <c r="Y145" s="3">
        <f t="shared" si="113"/>
        <v>9.18</v>
      </c>
      <c r="Z145" s="3">
        <f t="shared" si="114"/>
        <v>0.09</v>
      </c>
      <c r="AB145" s="3" t="s">
        <v>548</v>
      </c>
      <c r="AC145" s="3" t="s">
        <v>3</v>
      </c>
      <c r="AD145" s="3">
        <f t="shared" si="115"/>
        <v>9.4700000000000006</v>
      </c>
      <c r="AE145" s="3">
        <f t="shared" si="116"/>
        <v>0.09</v>
      </c>
      <c r="AG145" s="3" t="s">
        <v>548</v>
      </c>
      <c r="AH145" s="3" t="s">
        <v>3</v>
      </c>
      <c r="AI145" s="3">
        <f t="shared" si="117"/>
        <v>9.93</v>
      </c>
      <c r="AJ145" s="3">
        <f t="shared" si="118"/>
        <v>0.09</v>
      </c>
    </row>
    <row r="146" spans="1:36" x14ac:dyDescent="0.25">
      <c r="A146" s="3" t="s">
        <v>548</v>
      </c>
      <c r="B146" s="3" t="s">
        <v>11</v>
      </c>
      <c r="C146" s="3">
        <f t="shared" ref="C146:D146" si="137">ROUND(C35*(1-$B$112),2)</f>
        <v>9.43</v>
      </c>
      <c r="D146" s="3">
        <f t="shared" si="137"/>
        <v>7.0000000000000007E-2</v>
      </c>
      <c r="F146" s="3">
        <f t="shared" ref="F146:G146" si="138">F35</f>
        <v>8.0500000000000007</v>
      </c>
      <c r="G146" s="3">
        <f t="shared" si="138"/>
        <v>0.06</v>
      </c>
      <c r="I146" s="7">
        <f t="shared" si="123"/>
        <v>0.14634146341463405</v>
      </c>
      <c r="J146" s="7">
        <f t="shared" si="124"/>
        <v>0.14285714285714302</v>
      </c>
      <c r="L146" s="3" t="s">
        <v>548</v>
      </c>
      <c r="M146" s="3" t="s">
        <v>11</v>
      </c>
      <c r="N146" s="3">
        <f t="shared" si="108"/>
        <v>9.6999999999999993</v>
      </c>
      <c r="O146" s="3">
        <f t="shared" si="109"/>
        <v>0.08</v>
      </c>
      <c r="Q146" s="3">
        <f t="shared" si="110"/>
        <v>8.0500000000000007</v>
      </c>
      <c r="R146" s="3">
        <f t="shared" si="111"/>
        <v>0.06</v>
      </c>
      <c r="T146" s="7">
        <f t="shared" si="112"/>
        <v>0.17010309278350499</v>
      </c>
      <c r="U146" s="7">
        <f t="shared" si="106"/>
        <v>0.25</v>
      </c>
      <c r="W146" s="3" t="s">
        <v>548</v>
      </c>
      <c r="X146" s="3" t="s">
        <v>11</v>
      </c>
      <c r="Y146" s="3">
        <f t="shared" si="113"/>
        <v>10.039999999999999</v>
      </c>
      <c r="Z146" s="3">
        <f t="shared" si="114"/>
        <v>0.09</v>
      </c>
      <c r="AB146" s="3" t="s">
        <v>548</v>
      </c>
      <c r="AC146" s="3" t="s">
        <v>11</v>
      </c>
      <c r="AD146" s="3">
        <f t="shared" si="115"/>
        <v>10.36</v>
      </c>
      <c r="AE146" s="3">
        <f t="shared" si="116"/>
        <v>0.09</v>
      </c>
      <c r="AG146" s="3" t="s">
        <v>548</v>
      </c>
      <c r="AH146" s="3" t="s">
        <v>11</v>
      </c>
      <c r="AI146" s="3">
        <f t="shared" si="117"/>
        <v>10.87</v>
      </c>
      <c r="AJ146" s="3">
        <f t="shared" si="118"/>
        <v>0.09</v>
      </c>
    </row>
    <row r="147" spans="1:36" x14ac:dyDescent="0.25">
      <c r="A147" s="3" t="s">
        <v>548</v>
      </c>
      <c r="B147" s="3" t="s">
        <v>1</v>
      </c>
      <c r="C147" s="3">
        <f t="shared" ref="C147:D147" si="139">ROUND(C36*(1-$B$112),2)</f>
        <v>10.25</v>
      </c>
      <c r="D147" s="3">
        <f t="shared" si="139"/>
        <v>0.11</v>
      </c>
      <c r="F147" s="3">
        <f t="shared" ref="F147:G147" si="140">F36</f>
        <v>8.75</v>
      </c>
      <c r="G147" s="3">
        <f t="shared" si="140"/>
        <v>0.09</v>
      </c>
      <c r="I147" s="7">
        <f t="shared" si="123"/>
        <v>0.14634146341463417</v>
      </c>
      <c r="J147" s="7">
        <f t="shared" si="124"/>
        <v>0.18181818181818188</v>
      </c>
      <c r="L147" s="3" t="s">
        <v>548</v>
      </c>
      <c r="M147" s="3" t="s">
        <v>1</v>
      </c>
      <c r="N147" s="3">
        <f t="shared" si="108"/>
        <v>10.54</v>
      </c>
      <c r="O147" s="3">
        <f t="shared" si="109"/>
        <v>0.12</v>
      </c>
      <c r="Q147" s="3">
        <f t="shared" si="110"/>
        <v>8.75</v>
      </c>
      <c r="R147" s="3">
        <f t="shared" si="111"/>
        <v>0.09</v>
      </c>
      <c r="T147" s="7">
        <f t="shared" si="112"/>
        <v>0.16982922201138517</v>
      </c>
      <c r="U147" s="7">
        <f t="shared" si="106"/>
        <v>0.25</v>
      </c>
      <c r="W147" s="3" t="s">
        <v>548</v>
      </c>
      <c r="X147" s="3" t="s">
        <v>1</v>
      </c>
      <c r="Y147" s="3">
        <f t="shared" si="113"/>
        <v>10.91</v>
      </c>
      <c r="Z147" s="3">
        <f t="shared" si="114"/>
        <v>0.13</v>
      </c>
      <c r="AB147" s="3" t="s">
        <v>548</v>
      </c>
      <c r="AC147" s="3" t="s">
        <v>1</v>
      </c>
      <c r="AD147" s="3">
        <f t="shared" si="115"/>
        <v>11.26</v>
      </c>
      <c r="AE147" s="3">
        <f t="shared" si="116"/>
        <v>0.13</v>
      </c>
      <c r="AG147" s="3" t="s">
        <v>548</v>
      </c>
      <c r="AH147" s="3" t="s">
        <v>1</v>
      </c>
      <c r="AI147" s="3">
        <f t="shared" si="117"/>
        <v>11.81</v>
      </c>
      <c r="AJ147" s="3">
        <f t="shared" si="118"/>
        <v>0.14000000000000001</v>
      </c>
    </row>
  </sheetData>
  <mergeCells count="9">
    <mergeCell ref="AG1:AJ1"/>
    <mergeCell ref="AB1:AE1"/>
    <mergeCell ref="W1:Z1"/>
    <mergeCell ref="T1:U1"/>
    <mergeCell ref="A1:D1"/>
    <mergeCell ref="F1:G1"/>
    <mergeCell ref="I1:J1"/>
    <mergeCell ref="L1:O1"/>
    <mergeCell ref="Q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D Account</vt:lpstr>
      <vt:lpstr>C Account</vt:lpstr>
      <vt:lpstr>B Account</vt:lpstr>
      <vt:lpstr>A Account</vt:lpstr>
      <vt:lpstr>DISCOUNT LEVELS</vt:lpstr>
      <vt:lpstr>Discount Level Logic</vt:lpstr>
      <vt:lpstr>LTL Discounts</vt:lpstr>
      <vt:lpstr>Parcel Discounts</vt:lpstr>
      <vt:lpstr>Route and 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Du</dc:creator>
  <cp:lastModifiedBy>Kayla Nimchuk</cp:lastModifiedBy>
  <dcterms:created xsi:type="dcterms:W3CDTF">2016-11-03T15:02:20Z</dcterms:created>
  <dcterms:modified xsi:type="dcterms:W3CDTF">2022-02-25T20:33:35Z</dcterms:modified>
</cp:coreProperties>
</file>